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25-1차 정규직 채용\2. 채용공고(최종버전)\새 폴더\"/>
    </mc:Choice>
  </mc:AlternateContent>
  <xr:revisionPtr revIDLastSave="0" documentId="8_{1BC3FFCB-B32E-4630-99D2-EFEDF8D9A6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경력산정표" sheetId="2" r:id="rId1"/>
    <sheet name="(입력X)" sheetId="4" state="hidden" r:id="rId2"/>
  </sheets>
  <definedNames>
    <definedName name="_xlnm._FilterDatabase" localSheetId="1" hidden="1">'(입력X)'!$B$4:$P$5</definedName>
    <definedName name="_xlnm.Print_Area" localSheetId="0">경력산정표!$A$1:$T$76</definedName>
    <definedName name="성명">#REF!</definedName>
    <definedName name="이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0" i="2" l="1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49" i="2"/>
  <c r="Q67" i="2" l="1"/>
  <c r="Q68" i="2"/>
  <c r="Q69" i="2"/>
  <c r="O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AJ50" i="2"/>
  <c r="AJ51" i="2"/>
  <c r="AJ52" i="2"/>
  <c r="AJ53" i="2"/>
  <c r="P53" i="2" s="1"/>
  <c r="AO53" i="2" s="1"/>
  <c r="AJ54" i="2"/>
  <c r="P54" i="2" s="1"/>
  <c r="AJ55" i="2"/>
  <c r="P55" i="2" s="1"/>
  <c r="AO55" i="2" s="1"/>
  <c r="AJ56" i="2"/>
  <c r="AJ57" i="2"/>
  <c r="AJ58" i="2"/>
  <c r="AJ59" i="2"/>
  <c r="AJ60" i="2"/>
  <c r="AJ61" i="2"/>
  <c r="AJ62" i="2"/>
  <c r="AJ63" i="2"/>
  <c r="AJ64" i="2"/>
  <c r="AJ65" i="2"/>
  <c r="AJ66" i="2"/>
  <c r="AJ67" i="2"/>
  <c r="AK67" i="2"/>
  <c r="AL67" i="2" s="1"/>
  <c r="AM67" i="2"/>
  <c r="AN67" i="2"/>
  <c r="AO67" i="2"/>
  <c r="S66" i="2"/>
  <c r="AM66" i="2" s="1"/>
  <c r="S56" i="2"/>
  <c r="AM56" i="2" s="1"/>
  <c r="S57" i="2"/>
  <c r="AM57" i="2" s="1"/>
  <c r="S58" i="2"/>
  <c r="AM58" i="2" s="1"/>
  <c r="S59" i="2"/>
  <c r="AM59" i="2" s="1"/>
  <c r="S60" i="2"/>
  <c r="AM60" i="2" s="1"/>
  <c r="S61" i="2"/>
  <c r="AM61" i="2" s="1"/>
  <c r="S62" i="2"/>
  <c r="AM62" i="2" s="1"/>
  <c r="S63" i="2"/>
  <c r="AM63" i="2" s="1"/>
  <c r="S64" i="2"/>
  <c r="AM64" i="2" s="1"/>
  <c r="S65" i="2"/>
  <c r="AM65" i="2" s="1"/>
  <c r="O66" i="2"/>
  <c r="AK66" i="2" s="1"/>
  <c r="AL66" i="2" s="1"/>
  <c r="O53" i="2"/>
  <c r="AK53" i="2" s="1"/>
  <c r="AL53" i="2" s="1"/>
  <c r="O54" i="2"/>
  <c r="AK54" i="2" s="1"/>
  <c r="AL54" i="2" s="1"/>
  <c r="O55" i="2"/>
  <c r="AK55" i="2" s="1"/>
  <c r="AL55" i="2" s="1"/>
  <c r="O56" i="2"/>
  <c r="AK56" i="2" s="1"/>
  <c r="AL56" i="2" s="1"/>
  <c r="O57" i="2"/>
  <c r="AK57" i="2" s="1"/>
  <c r="AL57" i="2" s="1"/>
  <c r="O58" i="2"/>
  <c r="AK58" i="2" s="1"/>
  <c r="AL58" i="2" s="1"/>
  <c r="O59" i="2"/>
  <c r="AK59" i="2" s="1"/>
  <c r="AL59" i="2" s="1"/>
  <c r="O60" i="2"/>
  <c r="AK60" i="2" s="1"/>
  <c r="AL60" i="2" s="1"/>
  <c r="O61" i="2"/>
  <c r="AK61" i="2" s="1"/>
  <c r="AL61" i="2" s="1"/>
  <c r="O62" i="2"/>
  <c r="AK62" i="2" s="1"/>
  <c r="AL62" i="2" s="1"/>
  <c r="O63" i="2"/>
  <c r="AK63" i="2" s="1"/>
  <c r="AL63" i="2" s="1"/>
  <c r="O64" i="2"/>
  <c r="AK64" i="2" s="1"/>
  <c r="AL64" i="2" s="1"/>
  <c r="O65" i="2"/>
  <c r="AK65" i="2" s="1"/>
  <c r="AL65" i="2" s="1"/>
  <c r="P56" i="2"/>
  <c r="AO56" i="2" s="1"/>
  <c r="P57" i="2"/>
  <c r="AO57" i="2" s="1"/>
  <c r="P58" i="2"/>
  <c r="AO58" i="2" s="1"/>
  <c r="P59" i="2"/>
  <c r="AO59" i="2" s="1"/>
  <c r="P60" i="2"/>
  <c r="AO60" i="2" s="1"/>
  <c r="P61" i="2"/>
  <c r="AO61" i="2" s="1"/>
  <c r="P62" i="2"/>
  <c r="AO62" i="2" s="1"/>
  <c r="P63" i="2"/>
  <c r="AO63" i="2" s="1"/>
  <c r="P64" i="2"/>
  <c r="AO64" i="2" s="1"/>
  <c r="P65" i="2"/>
  <c r="AO65" i="2" s="1"/>
  <c r="P66" i="2"/>
  <c r="AO66" i="2" s="1"/>
  <c r="R56" i="2"/>
  <c r="R57" i="2"/>
  <c r="R58" i="2"/>
  <c r="R59" i="2"/>
  <c r="R60" i="2"/>
  <c r="R61" i="2"/>
  <c r="R62" i="2"/>
  <c r="R63" i="2"/>
  <c r="R64" i="2"/>
  <c r="R65" i="2"/>
  <c r="R66" i="2"/>
  <c r="AJ49" i="2"/>
  <c r="S55" i="2" l="1"/>
  <c r="AM55" i="2" s="1"/>
  <c r="R55" i="2"/>
  <c r="AO54" i="2"/>
  <c r="S54" i="2"/>
  <c r="AM54" i="2" s="1"/>
  <c r="S53" i="2"/>
  <c r="AM53" i="2" s="1"/>
  <c r="R54" i="2"/>
  <c r="R53" i="2"/>
  <c r="P68" i="2"/>
  <c r="O68" i="2"/>
  <c r="AN56" i="2"/>
  <c r="R49" i="2"/>
  <c r="P49" i="2"/>
  <c r="AO49" i="2" s="1"/>
  <c r="AN60" i="2"/>
  <c r="AK49" i="2"/>
  <c r="AL49" i="2" s="1"/>
  <c r="AN64" i="2"/>
  <c r="AN58" i="2"/>
  <c r="AN62" i="2"/>
  <c r="AN66" i="2"/>
  <c r="AN65" i="2"/>
  <c r="AN63" i="2"/>
  <c r="AN61" i="2"/>
  <c r="AN59" i="2"/>
  <c r="AN57" i="2"/>
  <c r="AN55" i="2" l="1"/>
  <c r="AN54" i="2"/>
  <c r="R68" i="2"/>
  <c r="S68" i="2"/>
  <c r="AN53" i="2"/>
  <c r="S49" i="2"/>
  <c r="AM49" i="2" l="1"/>
  <c r="AN49" i="2"/>
  <c r="J49" i="2" l="1"/>
  <c r="P5" i="4"/>
  <c r="O5" i="4"/>
  <c r="Q5" i="4"/>
  <c r="N5" i="4"/>
  <c r="I5" i="4" s="1"/>
  <c r="M5" i="4"/>
  <c r="P50" i="2" l="1"/>
  <c r="L5" i="4"/>
  <c r="K5" i="4"/>
  <c r="J5" i="4"/>
  <c r="F5" i="4"/>
  <c r="E5" i="4"/>
  <c r="C5" i="4"/>
  <c r="B5" i="4"/>
  <c r="O50" i="2" l="1"/>
  <c r="AK50" i="2" s="1"/>
  <c r="AL50" i="2" s="1"/>
  <c r="O51" i="2"/>
  <c r="P51" i="2"/>
  <c r="P52" i="2"/>
  <c r="O52" i="2"/>
  <c r="S50" i="2"/>
  <c r="AO50" i="2"/>
  <c r="D5" i="4"/>
  <c r="R50" i="2" l="1"/>
  <c r="R52" i="2"/>
  <c r="AK52" i="2"/>
  <c r="AL52" i="2" s="1"/>
  <c r="AM50" i="2"/>
  <c r="AN50" i="2"/>
  <c r="S52" i="2"/>
  <c r="AO52" i="2"/>
  <c r="S51" i="2"/>
  <c r="AO51" i="2"/>
  <c r="R51" i="2"/>
  <c r="AK51" i="2"/>
  <c r="AL51" i="2" s="1"/>
  <c r="O69" i="2" l="1"/>
  <c r="B72" i="2" s="1"/>
  <c r="AM51" i="2"/>
  <c r="AN51" i="2"/>
  <c r="AM52" i="2"/>
  <c r="AN52" i="2"/>
  <c r="R69" i="2" l="1"/>
  <c r="I72" i="2" s="1"/>
</calcChain>
</file>

<file path=xl/sharedStrings.xml><?xml version="1.0" encoding="utf-8"?>
<sst xmlns="http://schemas.openxmlformats.org/spreadsheetml/2006/main" count="143" uniqueCount="120">
  <si>
    <t>성            명</t>
    <phoneticPr fontId="7" type="noConversion"/>
  </si>
  <si>
    <t>학
력</t>
    <phoneticPr fontId="7" type="noConversion"/>
  </si>
  <si>
    <t>고등학교</t>
    <phoneticPr fontId="7" type="noConversion"/>
  </si>
  <si>
    <t>대학교</t>
    <phoneticPr fontId="7" type="noConversion"/>
  </si>
  <si>
    <t>대학원</t>
    <phoneticPr fontId="7" type="noConversion"/>
  </si>
  <si>
    <t>석사</t>
    <phoneticPr fontId="7" type="noConversion"/>
  </si>
  <si>
    <t>박사</t>
    <phoneticPr fontId="7" type="noConversion"/>
  </si>
  <si>
    <t>~</t>
    <phoneticPr fontId="7" type="noConversion"/>
  </si>
  <si>
    <t>상장기업</t>
  </si>
  <si>
    <t>비상장기업</t>
  </si>
  <si>
    <t>분류코드</t>
    <phoneticPr fontId="4" type="noConversion"/>
  </si>
  <si>
    <t>OOO연구원</t>
    <phoneticPr fontId="7" type="noConversion"/>
  </si>
  <si>
    <t>위촉연구원</t>
    <phoneticPr fontId="4" type="noConversion"/>
  </si>
  <si>
    <t>사업지원</t>
    <phoneticPr fontId="4" type="noConversion"/>
  </si>
  <si>
    <t>OO산업</t>
    <phoneticPr fontId="4" type="noConversion"/>
  </si>
  <si>
    <t>대리</t>
    <phoneticPr fontId="4" type="noConversion"/>
  </si>
  <si>
    <t>품질관리</t>
    <phoneticPr fontId="4" type="noConversion"/>
  </si>
  <si>
    <t>환산율</t>
    <phoneticPr fontId="4" type="noConversion"/>
  </si>
  <si>
    <t>경력산정 세부내역 작성</t>
    <phoneticPr fontId="7" type="noConversion"/>
  </si>
  <si>
    <t>작성방법</t>
    <phoneticPr fontId="7" type="noConversion"/>
  </si>
  <si>
    <t>경력산정표 작성안내</t>
    <phoneticPr fontId="7" type="noConversion"/>
  </si>
  <si>
    <t>산정기준</t>
    <phoneticPr fontId="7" type="noConversion"/>
  </si>
  <si>
    <r>
      <t xml:space="preserve"> 1. 기본사항 </t>
    </r>
    <r>
      <rPr>
        <b/>
        <sz val="30"/>
        <color rgb="FFFF0000"/>
        <rFont val="맑은 고딕"/>
        <family val="3"/>
        <charset val="129"/>
        <scheme val="minor"/>
      </rPr>
      <t>(직접 입력)</t>
    </r>
    <phoneticPr fontId="7" type="noConversion"/>
  </si>
  <si>
    <t>1</t>
    <phoneticPr fontId="17" type="noConversion"/>
  </si>
  <si>
    <t>2</t>
    <phoneticPr fontId="17" type="noConversion"/>
  </si>
  <si>
    <t>기관명</t>
    <phoneticPr fontId="17" type="noConversion"/>
  </si>
  <si>
    <t>직위(급)</t>
    <phoneticPr fontId="17" type="noConversion"/>
  </si>
  <si>
    <t>담당업무</t>
    <phoneticPr fontId="17" type="noConversion"/>
  </si>
  <si>
    <t>기간</t>
    <phoneticPr fontId="17" type="noConversion"/>
  </si>
  <si>
    <t>환산율</t>
    <phoneticPr fontId="17" type="noConversion"/>
  </si>
  <si>
    <t>동일(유사) 직무 내용 설명
(임용예정 동일 또는 유사 직무일 경우 작성)</t>
    <phoneticPr fontId="17" type="noConversion"/>
  </si>
  <si>
    <t>분류코드
(입력)</t>
    <phoneticPr fontId="17" type="noConversion"/>
  </si>
  <si>
    <t xml:space="preserve">  - 경력환산율이 상이한 경우 각각의 경력을 구분 계산하여 합산하되, 월단위 미만은 절사합니다.</t>
    <phoneticPr fontId="17" type="noConversion"/>
  </si>
  <si>
    <t>연번</t>
    <phoneticPr fontId="17" type="noConversion"/>
  </si>
  <si>
    <t>성명</t>
    <phoneticPr fontId="17" type="noConversion"/>
  </si>
  <si>
    <t>영문성명</t>
    <phoneticPr fontId="17" type="noConversion"/>
  </si>
  <si>
    <t>영문(성)</t>
    <phoneticPr fontId="17" type="noConversion"/>
  </si>
  <si>
    <t>영문(이름)</t>
    <phoneticPr fontId="17" type="noConversion"/>
  </si>
  <si>
    <t>이메일(@itp.or.kr)</t>
    <phoneticPr fontId="17" type="noConversion"/>
  </si>
  <si>
    <t>주소</t>
  </si>
  <si>
    <t>연락처</t>
    <phoneticPr fontId="17" type="noConversion"/>
  </si>
  <si>
    <t>신규채용자 임용등록정보</t>
    <phoneticPr fontId="17" type="noConversion"/>
  </si>
  <si>
    <t>최종학력</t>
    <phoneticPr fontId="7" type="noConversion"/>
  </si>
  <si>
    <t>전공</t>
    <phoneticPr fontId="4" type="noConversion"/>
  </si>
  <si>
    <t>1</t>
    <phoneticPr fontId="4" type="noConversion"/>
  </si>
  <si>
    <t>2</t>
    <phoneticPr fontId="4" type="noConversion"/>
  </si>
  <si>
    <t>부서명-1</t>
    <phoneticPr fontId="17" type="noConversion"/>
  </si>
  <si>
    <t>부서명-2</t>
    <phoneticPr fontId="17" type="noConversion"/>
  </si>
  <si>
    <t>생년월일</t>
  </si>
  <si>
    <t>성별</t>
    <phoneticPr fontId="4" type="noConversion"/>
  </si>
  <si>
    <t>주민번호</t>
    <phoneticPr fontId="4" type="noConversion"/>
  </si>
  <si>
    <t>최종학력</t>
  </si>
  <si>
    <t>최종학력(학교)</t>
  </si>
  <si>
    <t>이메일주소</t>
    <phoneticPr fontId="7" type="noConversion"/>
  </si>
  <si>
    <t>※  동일기간의 중복경력은 한가지만 인정됨 (불인정 예시 : 동일기간 중 대학원과 회사 근무, 동일기간 중 2개 이상 회사 근무)</t>
    <phoneticPr fontId="4" type="noConversion"/>
  </si>
  <si>
    <r>
      <t xml:space="preserve"> 3. 경력산정 </t>
    </r>
    <r>
      <rPr>
        <b/>
        <sz val="30"/>
        <color rgb="FFFF0000"/>
        <rFont val="맑은 고딕"/>
        <family val="3"/>
        <charset val="129"/>
        <scheme val="minor"/>
      </rPr>
      <t>(직접입력)</t>
    </r>
    <phoneticPr fontId="7" type="noConversion"/>
  </si>
  <si>
    <t>전공</t>
    <phoneticPr fontId="7" type="noConversion"/>
  </si>
  <si>
    <t xml:space="preserve"> 2. 경력산정기준표(참고자료)</t>
    <phoneticPr fontId="7" type="noConversion"/>
  </si>
  <si>
    <t>~</t>
  </si>
  <si>
    <t>잔여일수</t>
    <phoneticPr fontId="7" type="noConversion"/>
  </si>
  <si>
    <t>경력환산</t>
    <phoneticPr fontId="7" type="noConversion"/>
  </si>
  <si>
    <t>환산율</t>
    <phoneticPr fontId="7" type="noConversion"/>
  </si>
  <si>
    <t>개월수</t>
    <phoneticPr fontId="7" type="noConversion"/>
  </si>
  <si>
    <t>잔여일수</t>
    <phoneticPr fontId="7" type="noConversion"/>
  </si>
  <si>
    <t>환산일</t>
    <phoneticPr fontId="7" type="noConversion"/>
  </si>
  <si>
    <t>고용형태</t>
    <phoneticPr fontId="7" type="noConversion"/>
  </si>
  <si>
    <t>환산기준</t>
    <phoneticPr fontId="7" type="noConversion"/>
  </si>
  <si>
    <t>특이사항</t>
    <phoneticPr fontId="7" type="noConversion"/>
  </si>
  <si>
    <t>년</t>
    <phoneticPr fontId="7" type="noConversion"/>
  </si>
  <si>
    <t>월</t>
    <phoneticPr fontId="7" type="noConversion"/>
  </si>
  <si>
    <t>일</t>
    <phoneticPr fontId="7" type="noConversion"/>
  </si>
  <si>
    <t>총잔여일</t>
    <phoneticPr fontId="7" type="noConversion"/>
  </si>
  <si>
    <t>고용형태</t>
    <phoneticPr fontId="7" type="noConversion"/>
  </si>
  <si>
    <t>년</t>
    <phoneticPr fontId="7" type="noConversion"/>
  </si>
  <si>
    <t>일</t>
    <phoneticPr fontId="7" type="noConversion"/>
  </si>
  <si>
    <t>환산일</t>
    <phoneticPr fontId="7" type="noConversion"/>
  </si>
  <si>
    <t>환산기준</t>
    <phoneticPr fontId="7" type="noConversion"/>
  </si>
  <si>
    <t>총 잔여일수</t>
    <phoneticPr fontId="7" type="noConversion"/>
  </si>
  <si>
    <t>-</t>
    <phoneticPr fontId="7" type="noConversion"/>
  </si>
  <si>
    <t>총 환산잔여일수</t>
    <phoneticPr fontId="7" type="noConversion"/>
  </si>
  <si>
    <t>총 환산개월수</t>
    <phoneticPr fontId="7" type="noConversion"/>
  </si>
  <si>
    <t>총 개월수</t>
    <phoneticPr fontId="7" type="noConversion"/>
  </si>
  <si>
    <t>실근무월</t>
    <phoneticPr fontId="7" type="noConversion"/>
  </si>
  <si>
    <t>경력환산연수</t>
  </si>
  <si>
    <t>실 근무년수</t>
    <phoneticPr fontId="7" type="noConversion"/>
  </si>
  <si>
    <t>□ 아래의 "2. 채용경력 산정 기준표(참고표)"의 기준을 보고 "3. 경력 기록"에 본인 경력을 작성해주시기 바랍니다.</t>
    <phoneticPr fontId="7" type="noConversion"/>
  </si>
  <si>
    <t>구분</t>
    <phoneticPr fontId="7" type="noConversion"/>
  </si>
  <si>
    <t>재학기간</t>
    <phoneticPr fontId="7" type="noConversion"/>
  </si>
  <si>
    <t>학위</t>
    <phoneticPr fontId="7" type="noConversion"/>
  </si>
  <si>
    <t>졸업여부</t>
    <phoneticPr fontId="7" type="noConversion"/>
  </si>
  <si>
    <t>학사, 전문학사</t>
    <phoneticPr fontId="7" type="noConversion"/>
  </si>
  <si>
    <t>재학, 수료, 졸업</t>
  </si>
  <si>
    <t>재학, 수료, 졸업</t>
    <phoneticPr fontId="7" type="noConversion"/>
  </si>
  <si>
    <t>졸업</t>
    <phoneticPr fontId="7" type="noConversion"/>
  </si>
  <si>
    <t>민간기업체 등 근무경력</t>
    <phoneticPr fontId="7" type="noConversion"/>
  </si>
  <si>
    <t>3-1</t>
    <phoneticPr fontId="4" type="noConversion"/>
  </si>
  <si>
    <t>3-2</t>
    <phoneticPr fontId="4" type="noConversion"/>
  </si>
  <si>
    <t>3-1</t>
    <phoneticPr fontId="17" type="noConversion"/>
  </si>
  <si>
    <t>3-2</t>
    <phoneticPr fontId="17" type="noConversion"/>
  </si>
  <si>
    <t>인천테크노파크</t>
  </si>
  <si>
    <t>주임</t>
  </si>
  <si>
    <t>행정지원</t>
  </si>
  <si>
    <t>OO산업</t>
  </si>
  <si>
    <t>대리</t>
  </si>
  <si>
    <t>품질관리</t>
  </si>
  <si>
    <t>1</t>
    <phoneticPr fontId="7" type="noConversion"/>
  </si>
  <si>
    <t>2</t>
    <phoneticPr fontId="7" type="noConversion"/>
  </si>
  <si>
    <t>안내사항</t>
  </si>
  <si>
    <t>인적사항</t>
  </si>
  <si>
    <t>학력사항</t>
  </si>
  <si>
    <t xml:space="preserve">  ※ 전문학사 이후 학사 취득 등 추가 기재사항 있을 경우 행 추가 하여 입력</t>
  </si>
  <si>
    <t>공무원, 공공기관, 공기업, 공공연구소, 공직유관단체 등(출연기관, 비영리 재단법인 포함) 근무 경력</t>
    <phoneticPr fontId="7" type="noConversion"/>
  </si>
  <si>
    <t>대학(전문대학 포함)의 전임교직원 경력</t>
    <phoneticPr fontId="7" type="noConversion"/>
  </si>
  <si>
    <t>1. B열 분류코드 입력 : 위의 "2. 경력산정기준표"의 내용을 참고하여 근무했던 곳에 해당하는 조건에 맞춰 해당하는 숫자 입력</t>
    <phoneticPr fontId="4" type="noConversion"/>
  </si>
  <si>
    <t>예시(아래 열부터 작성)</t>
    <phoneticPr fontId="7" type="noConversion"/>
  </si>
  <si>
    <t>3-1</t>
    <phoneticPr fontId="7" type="noConversion"/>
  </si>
  <si>
    <t>2. 기관명~담당업무 입력 : 경력증명서 및 건강보험 증명서 내용에 맞춰 입력</t>
    <phoneticPr fontId="7" type="noConversion"/>
  </si>
  <si>
    <t>3. 기간입력 : 건강보험자격득실 기간을 기준으로 입력</t>
    <phoneticPr fontId="4" type="noConversion"/>
  </si>
  <si>
    <r>
      <t xml:space="preserve">□ </t>
    </r>
    <r>
      <rPr>
        <b/>
        <sz val="24"/>
        <color rgb="FFFF0000"/>
        <rFont val="맑은 고딕"/>
        <family val="3"/>
        <charset val="129"/>
        <scheme val="minor"/>
      </rPr>
      <t>"제출서류 중 증명이 가능한"</t>
    </r>
    <r>
      <rPr>
        <b/>
        <sz val="24"/>
        <rFont val="맑은 고딕"/>
        <family val="3"/>
        <charset val="129"/>
        <scheme val="minor"/>
      </rPr>
      <t xml:space="preserve"> 경력만 인정되며, ①기본자격, ②기본자격 외 필수자격 산정, ③서류 정량평가 시 활용됩니다.
□ 본 엑셀은 참고자료로 활용되며, 경력으로 인정되지 않을 수 있음을 유의해주시기 바랍니다.</t>
    </r>
    <phoneticPr fontId="17" type="noConversion"/>
  </si>
  <si>
    <t xml:space="preserve">  - 동 기간에 경력이 중복될 경우에는 유리한 경력을 적용합니다.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</si>
</sst>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###&quot;-1******&quot;"/>
    <numFmt numFmtId="177" formatCode="####&quot;년&quot;"/>
    <numFmt numFmtId="178" formatCode="##&quot;월&quot;"/>
    <numFmt numFmtId="179" formatCode="##&quot;일부터&quot;"/>
    <numFmt numFmtId="180" formatCode="##&quot;일까지&quot;"/>
    <numFmt numFmtId="181" formatCode="0.0_ "/>
    <numFmt numFmtId="182" formatCode="0.00_ "/>
    <numFmt numFmtId="183" formatCode="0_ "/>
  </numFmts>
  <fonts count="5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2"/>
      <color rgb="FFFF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22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30"/>
      <name val="맑은 고딕"/>
      <family val="3"/>
      <charset val="129"/>
      <scheme val="minor"/>
    </font>
    <font>
      <sz val="3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30"/>
      <color rgb="FFFF000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2"/>
      <color theme="0" tint="-0.249977111117893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30"/>
      <color theme="0"/>
      <name val="맑은 고딕"/>
      <family val="2"/>
      <charset val="129"/>
      <scheme val="minor"/>
    </font>
    <font>
      <sz val="12"/>
      <color theme="0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2"/>
      <color theme="0" tint="-0.34998626667073579"/>
      <name val="맑은 고딕"/>
      <family val="3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4"/>
      <color rgb="FFFFFF00"/>
      <name val="맑은 고딕"/>
      <family val="3"/>
      <charset val="129"/>
      <scheme val="minor"/>
    </font>
    <font>
      <b/>
      <sz val="48"/>
      <name val="맑은 고딕"/>
      <family val="3"/>
      <charset val="129"/>
      <scheme val="minor"/>
    </font>
    <font>
      <sz val="48"/>
      <name val="맑은 고딕"/>
      <family val="3"/>
      <charset val="129"/>
      <scheme val="minor"/>
    </font>
    <font>
      <b/>
      <i/>
      <sz val="11"/>
      <color rgb="FFFF0000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i/>
      <sz val="16"/>
      <color rgb="FFFF0000"/>
      <name val="맑은 고딕"/>
      <family val="3"/>
      <charset val="129"/>
      <scheme val="minor"/>
    </font>
    <font>
      <b/>
      <i/>
      <sz val="26"/>
      <color rgb="FFFF0000"/>
      <name val="맑은 고딕"/>
      <family val="3"/>
      <charset val="129"/>
      <scheme val="minor"/>
    </font>
    <font>
      <b/>
      <sz val="24"/>
      <color rgb="FFFF0000"/>
      <name val="맑은 고딕"/>
      <family val="3"/>
      <charset val="129"/>
      <scheme val="minor"/>
    </font>
    <font>
      <sz val="18"/>
      <color rgb="FF00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3" fillId="0" borderId="0" xfId="1" applyNumberFormat="1" applyAlignment="1" applyProtection="1">
      <alignment horizontal="center" vertical="center"/>
      <protection locked="0"/>
    </xf>
    <xf numFmtId="0" fontId="3" fillId="0" borderId="0" xfId="1" applyProtection="1">
      <alignment vertical="center"/>
      <protection locked="0"/>
    </xf>
    <xf numFmtId="0" fontId="9" fillId="0" borderId="0" xfId="1" applyNumberFormat="1" applyFont="1" applyAlignment="1" applyProtection="1">
      <alignment horizontal="center" vertical="center"/>
      <protection locked="0"/>
    </xf>
    <xf numFmtId="0" fontId="9" fillId="0" borderId="0" xfId="1" applyFont="1" applyProtection="1">
      <alignment vertical="center"/>
      <protection locked="0"/>
    </xf>
    <xf numFmtId="181" fontId="9" fillId="0" borderId="0" xfId="1" applyNumberFormat="1" applyFont="1" applyAlignment="1" applyProtection="1">
      <alignment horizontal="center" vertical="center"/>
      <protection locked="0"/>
    </xf>
    <xf numFmtId="0" fontId="3" fillId="0" borderId="0" xfId="1" applyNumberFormat="1" applyAlignment="1" applyProtection="1">
      <alignment horizontal="center" vertical="center" shrinkToFit="1"/>
      <protection locked="0"/>
    </xf>
    <xf numFmtId="182" fontId="3" fillId="0" borderId="0" xfId="1" applyNumberFormat="1" applyAlignment="1" applyProtection="1">
      <alignment horizontal="center" vertical="center" shrinkToFit="1"/>
      <protection locked="0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0" fontId="9" fillId="0" borderId="0" xfId="1" applyNumberFormat="1" applyFont="1" applyBorder="1" applyAlignment="1" applyProtection="1">
      <alignment horizontal="center" vertical="center"/>
      <protection locked="0"/>
    </xf>
    <xf numFmtId="176" fontId="9" fillId="0" borderId="0" xfId="2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9" fillId="0" borderId="0" xfId="1" applyNumberFormat="1" applyFont="1" applyFill="1" applyAlignment="1" applyProtection="1">
      <alignment horizontal="center" vertical="center"/>
      <protection locked="0"/>
    </xf>
    <xf numFmtId="0" fontId="3" fillId="0" borderId="0" xfId="1" applyNumberFormat="1" applyFill="1" applyAlignment="1" applyProtection="1">
      <alignment horizontal="center" vertical="center"/>
      <protection locked="0"/>
    </xf>
    <xf numFmtId="0" fontId="16" fillId="0" borderId="0" xfId="1" applyNumberFormat="1" applyFont="1" applyAlignment="1" applyProtection="1">
      <alignment horizontal="center" vertical="center"/>
      <protection locked="0"/>
    </xf>
    <xf numFmtId="0" fontId="16" fillId="0" borderId="0" xfId="1" applyFo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5" borderId="29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 shrinkToFit="1"/>
    </xf>
    <xf numFmtId="0" fontId="24" fillId="2" borderId="29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 shrinkToFit="1"/>
    </xf>
    <xf numFmtId="0" fontId="0" fillId="0" borderId="1" xfId="3" applyNumberFormat="1" applyFont="1" applyFill="1" applyBorder="1" applyAlignment="1" applyProtection="1">
      <alignment horizontal="center" vertical="center" shrinkToFit="1"/>
      <protection locked="0"/>
    </xf>
    <xf numFmtId="14" fontId="3" fillId="0" borderId="1" xfId="3" applyNumberFormat="1" applyFill="1" applyBorder="1" applyAlignment="1" applyProtection="1">
      <alignment horizontal="center" vertical="center" shrinkToFit="1"/>
      <protection locked="0"/>
    </xf>
    <xf numFmtId="0" fontId="3" fillId="0" borderId="1" xfId="3" applyNumberFormat="1" applyFill="1" applyBorder="1" applyAlignment="1" applyProtection="1">
      <alignment horizontal="center" vertical="center" shrinkToFit="1"/>
      <protection locked="0"/>
    </xf>
    <xf numFmtId="0" fontId="24" fillId="2" borderId="41" xfId="0" applyFont="1" applyFill="1" applyBorder="1" applyAlignment="1">
      <alignment horizontal="center" vertical="center"/>
    </xf>
    <xf numFmtId="0" fontId="22" fillId="0" borderId="34" xfId="9" applyNumberFormat="1" applyFont="1" applyBorder="1" applyAlignment="1">
      <alignment horizontal="center" vertical="center"/>
    </xf>
    <xf numFmtId="0" fontId="22" fillId="0" borderId="33" xfId="8" applyNumberFormat="1" applyFont="1" applyBorder="1" applyAlignment="1">
      <alignment horizontal="center" vertical="center"/>
    </xf>
    <xf numFmtId="0" fontId="22" fillId="0" borderId="34" xfId="8" applyNumberFormat="1" applyFont="1" applyBorder="1" applyAlignment="1">
      <alignment horizontal="center" vertical="center"/>
    </xf>
    <xf numFmtId="0" fontId="22" fillId="0" borderId="34" xfId="9" applyNumberFormat="1" applyFont="1" applyBorder="1" applyAlignment="1">
      <alignment horizontal="center" vertical="center" shrinkToFit="1"/>
    </xf>
    <xf numFmtId="0" fontId="22" fillId="0" borderId="35" xfId="9" applyNumberFormat="1" applyFont="1" applyBorder="1" applyAlignment="1">
      <alignment horizontal="center" vertical="center" shrinkToFit="1"/>
    </xf>
    <xf numFmtId="14" fontId="22" fillId="0" borderId="34" xfId="8" applyNumberFormat="1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" fillId="8" borderId="50" xfId="1" applyNumberFormat="1" applyFill="1" applyBorder="1" applyAlignment="1" applyProtection="1">
      <alignment horizontal="center" vertical="center" shrinkToFit="1"/>
      <protection locked="0"/>
    </xf>
    <xf numFmtId="183" fontId="3" fillId="0" borderId="0" xfId="1" applyNumberFormat="1" applyAlignment="1" applyProtection="1">
      <alignment horizontal="center" vertical="center"/>
      <protection locked="0"/>
    </xf>
    <xf numFmtId="183" fontId="16" fillId="0" borderId="0" xfId="1" applyNumberFormat="1" applyFont="1" applyAlignment="1" applyProtection="1">
      <alignment horizontal="center" vertical="center"/>
      <protection locked="0"/>
    </xf>
    <xf numFmtId="0" fontId="10" fillId="0" borderId="0" xfId="1" applyFont="1" applyProtection="1">
      <alignment vertical="center"/>
      <protection locked="0"/>
    </xf>
    <xf numFmtId="0" fontId="10" fillId="0" borderId="0" xfId="1" applyNumberFormat="1" applyFont="1" applyAlignment="1" applyProtection="1">
      <alignment horizontal="center" vertical="center"/>
      <protection locked="0"/>
    </xf>
    <xf numFmtId="0" fontId="36" fillId="0" borderId="0" xfId="1" applyFont="1" applyProtection="1">
      <alignment vertical="center"/>
      <protection locked="0"/>
    </xf>
    <xf numFmtId="0" fontId="36" fillId="0" borderId="0" xfId="1" applyNumberFormat="1" applyFont="1" applyAlignment="1" applyProtection="1">
      <alignment horizontal="center" vertical="center"/>
      <protection locked="0"/>
    </xf>
    <xf numFmtId="0" fontId="10" fillId="0" borderId="0" xfId="1" applyNumberFormat="1" applyFont="1" applyFill="1" applyAlignment="1" applyProtection="1">
      <alignment horizontal="center" vertical="center"/>
      <protection locked="0"/>
    </xf>
    <xf numFmtId="0" fontId="10" fillId="0" borderId="0" xfId="1" applyNumberFormat="1" applyFont="1" applyAlignment="1" applyProtection="1">
      <alignment horizontal="center" vertical="center" shrinkToFit="1"/>
      <protection locked="0"/>
    </xf>
    <xf numFmtId="0" fontId="37" fillId="0" borderId="0" xfId="1" applyNumberFormat="1" applyFont="1" applyAlignment="1" applyProtection="1">
      <alignment horizontal="center" vertical="center"/>
      <protection locked="0"/>
    </xf>
    <xf numFmtId="14" fontId="38" fillId="0" borderId="0" xfId="1" applyNumberFormat="1" applyFont="1" applyAlignment="1" applyProtection="1">
      <alignment horizontal="center" vertical="center" shrinkToFit="1"/>
      <protection locked="0" hidden="1"/>
    </xf>
    <xf numFmtId="0" fontId="38" fillId="0" borderId="0" xfId="1" applyNumberFormat="1" applyFont="1" applyAlignment="1" applyProtection="1">
      <alignment horizontal="center" vertical="center" shrinkToFit="1"/>
      <protection locked="0" hidden="1"/>
    </xf>
    <xf numFmtId="0" fontId="39" fillId="0" borderId="0" xfId="1" applyNumberFormat="1" applyFont="1" applyAlignment="1" applyProtection="1">
      <alignment horizontal="center" vertical="center"/>
      <protection locked="0" hidden="1"/>
    </xf>
    <xf numFmtId="14" fontId="40" fillId="0" borderId="0" xfId="1" applyNumberFormat="1" applyFont="1" applyAlignment="1" applyProtection="1">
      <alignment horizontal="center" vertical="center" shrinkToFit="1"/>
      <protection locked="0" hidden="1"/>
    </xf>
    <xf numFmtId="182" fontId="40" fillId="0" borderId="0" xfId="1" applyNumberFormat="1" applyFont="1" applyAlignment="1" applyProtection="1">
      <alignment horizontal="center" vertical="center" shrinkToFit="1"/>
      <protection locked="0" hidden="1"/>
    </xf>
    <xf numFmtId="0" fontId="40" fillId="0" borderId="0" xfId="1" applyNumberFormat="1" applyFont="1" applyAlignment="1" applyProtection="1">
      <alignment horizontal="center" vertical="center" shrinkToFit="1"/>
      <protection locked="0" hidden="1"/>
    </xf>
    <xf numFmtId="0" fontId="40" fillId="0" borderId="0" xfId="1" applyNumberFormat="1" applyFont="1" applyAlignment="1" applyProtection="1">
      <alignment horizontal="center" vertical="center"/>
      <protection locked="0" hidden="1"/>
    </xf>
    <xf numFmtId="181" fontId="34" fillId="0" borderId="10" xfId="1" applyNumberFormat="1" applyFont="1" applyFill="1" applyBorder="1" applyAlignment="1" applyProtection="1">
      <alignment horizontal="center" vertical="center" shrinkToFit="1"/>
      <protection locked="0"/>
    </xf>
    <xf numFmtId="181" fontId="34" fillId="0" borderId="41" xfId="1" applyNumberFormat="1" applyFont="1" applyFill="1" applyBorder="1" applyAlignment="1" applyProtection="1">
      <alignment horizontal="center" vertical="center" shrinkToFit="1"/>
      <protection locked="0"/>
    </xf>
    <xf numFmtId="0" fontId="34" fillId="0" borderId="41" xfId="1" applyNumberFormat="1" applyFont="1" applyFill="1" applyBorder="1" applyAlignment="1" applyProtection="1">
      <alignment horizontal="center" vertical="center" shrinkToFit="1"/>
      <protection locked="0"/>
    </xf>
    <xf numFmtId="181" fontId="34" fillId="0" borderId="57" xfId="1" applyNumberFormat="1" applyFont="1" applyFill="1" applyBorder="1" applyAlignment="1" applyProtection="1">
      <alignment horizontal="center" vertical="center" shrinkToFit="1"/>
      <protection locked="0"/>
    </xf>
    <xf numFmtId="182" fontId="34" fillId="8" borderId="50" xfId="1" applyNumberFormat="1" applyFont="1" applyFill="1" applyBorder="1" applyAlignment="1" applyProtection="1">
      <alignment horizontal="center" vertical="center" shrinkToFit="1"/>
      <protection locked="0"/>
    </xf>
    <xf numFmtId="181" fontId="34" fillId="0" borderId="49" xfId="1" applyNumberFormat="1" applyFont="1" applyFill="1" applyBorder="1" applyAlignment="1" applyProtection="1">
      <alignment horizontal="center" vertical="center" shrinkToFit="1"/>
      <protection locked="0"/>
    </xf>
    <xf numFmtId="0" fontId="34" fillId="2" borderId="46" xfId="1" applyNumberFormat="1" applyFont="1" applyFill="1" applyBorder="1" applyAlignment="1" applyProtection="1">
      <alignment horizontal="center" vertical="center"/>
      <protection locked="0"/>
    </xf>
    <xf numFmtId="0" fontId="34" fillId="2" borderId="60" xfId="1" applyNumberFormat="1" applyFont="1" applyFill="1" applyBorder="1" applyAlignment="1" applyProtection="1">
      <alignment horizontal="center" vertical="center"/>
      <protection locked="0"/>
    </xf>
    <xf numFmtId="183" fontId="34" fillId="2" borderId="60" xfId="1" applyNumberFormat="1" applyFont="1" applyFill="1" applyBorder="1" applyAlignment="1" applyProtection="1">
      <alignment horizontal="center" vertical="center"/>
      <protection locked="0"/>
    </xf>
    <xf numFmtId="0" fontId="34" fillId="2" borderId="48" xfId="1" applyNumberFormat="1" applyFont="1" applyFill="1" applyBorder="1" applyAlignment="1" applyProtection="1">
      <alignment horizontal="center" vertical="center"/>
      <protection locked="0"/>
    </xf>
    <xf numFmtId="0" fontId="3" fillId="9" borderId="1" xfId="5" applyNumberFormat="1" applyFill="1" applyBorder="1" applyAlignment="1" applyProtection="1">
      <alignment horizontal="center" vertical="center" shrinkToFit="1"/>
    </xf>
    <xf numFmtId="9" fontId="35" fillId="10" borderId="1" xfId="6" applyFont="1" applyFill="1" applyBorder="1" applyAlignment="1" applyProtection="1">
      <alignment horizontal="center" vertical="center" shrinkToFit="1"/>
    </xf>
    <xf numFmtId="183" fontId="3" fillId="9" borderId="1" xfId="1" applyNumberFormat="1" applyFill="1" applyBorder="1" applyAlignment="1" applyProtection="1">
      <alignment horizontal="center" vertical="center" shrinkToFit="1"/>
    </xf>
    <xf numFmtId="0" fontId="3" fillId="9" borderId="7" xfId="5" applyNumberFormat="1" applyFill="1" applyBorder="1" applyAlignment="1" applyProtection="1">
      <alignment horizontal="center" vertical="center" shrinkToFit="1"/>
    </xf>
    <xf numFmtId="0" fontId="46" fillId="12" borderId="7" xfId="5" applyNumberFormat="1" applyFont="1" applyFill="1" applyBorder="1" applyAlignment="1" applyProtection="1">
      <alignment horizontal="center" vertical="center" shrinkToFit="1"/>
    </xf>
    <xf numFmtId="0" fontId="46" fillId="12" borderId="1" xfId="5" applyNumberFormat="1" applyFont="1" applyFill="1" applyBorder="1" applyAlignment="1" applyProtection="1">
      <alignment horizontal="center" vertical="center" shrinkToFit="1"/>
    </xf>
    <xf numFmtId="9" fontId="46" fillId="12" borderId="1" xfId="6" applyFont="1" applyFill="1" applyBorder="1" applyAlignment="1" applyProtection="1">
      <alignment horizontal="center" vertical="center" shrinkToFit="1"/>
    </xf>
    <xf numFmtId="0" fontId="46" fillId="12" borderId="1" xfId="3" applyNumberFormat="1" applyFont="1" applyFill="1" applyBorder="1" applyAlignment="1" applyProtection="1">
      <alignment horizontal="center" vertical="center" shrinkToFit="1"/>
      <protection locked="0"/>
    </xf>
    <xf numFmtId="14" fontId="46" fillId="12" borderId="1" xfId="3" applyNumberFormat="1" applyFont="1" applyFill="1" applyBorder="1" applyAlignment="1" applyProtection="1">
      <alignment horizontal="center" vertical="center" shrinkToFit="1"/>
      <protection locked="0"/>
    </xf>
    <xf numFmtId="183" fontId="46" fillId="12" borderId="1" xfId="1" applyNumberFormat="1" applyFont="1" applyFill="1" applyBorder="1" applyAlignment="1" applyProtection="1">
      <alignment horizontal="center" vertical="center" shrinkToFit="1"/>
    </xf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1" fillId="0" borderId="0" xfId="12" applyAlignment="1" applyProtection="1">
      <alignment horizontal="center" vertical="center"/>
      <protection locked="0"/>
    </xf>
    <xf numFmtId="178" fontId="9" fillId="0" borderId="6" xfId="12" applyNumberFormat="1" applyFont="1" applyBorder="1" applyAlignment="1" applyProtection="1">
      <alignment horizontal="right" vertical="center"/>
      <protection locked="0"/>
    </xf>
    <xf numFmtId="180" fontId="9" fillId="0" borderId="6" xfId="12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179" fontId="9" fillId="0" borderId="19" xfId="12" applyNumberFormat="1" applyFont="1" applyBorder="1" applyAlignment="1" applyProtection="1">
      <alignment horizontal="right" vertical="center"/>
      <protection locked="0"/>
    </xf>
    <xf numFmtId="178" fontId="9" fillId="0" borderId="19" xfId="12" applyNumberFormat="1" applyFont="1" applyBorder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9" fillId="0" borderId="7" xfId="12" applyFont="1" applyBorder="1" applyAlignment="1" applyProtection="1">
      <alignment horizontal="center" vertical="center"/>
      <protection locked="0"/>
    </xf>
    <xf numFmtId="0" fontId="14" fillId="0" borderId="49" xfId="0" applyFont="1" applyBorder="1" applyProtection="1">
      <alignment vertical="center"/>
      <protection locked="0"/>
    </xf>
    <xf numFmtId="178" fontId="9" fillId="0" borderId="72" xfId="12" applyNumberFormat="1" applyFont="1" applyBorder="1" applyAlignment="1" applyProtection="1">
      <alignment horizontal="right" vertical="center"/>
      <protection locked="0"/>
    </xf>
    <xf numFmtId="0" fontId="9" fillId="0" borderId="73" xfId="12" applyFont="1" applyBorder="1" applyAlignment="1" applyProtection="1">
      <alignment horizontal="center" vertical="center"/>
      <protection locked="0"/>
    </xf>
    <xf numFmtId="176" fontId="20" fillId="6" borderId="74" xfId="13" applyNumberFormat="1" applyFont="1" applyFill="1" applyBorder="1" applyAlignment="1" applyProtection="1">
      <alignment horizontal="center" vertical="center"/>
      <protection locked="0"/>
    </xf>
    <xf numFmtId="180" fontId="9" fillId="0" borderId="72" xfId="1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9" fillId="0" borderId="0" xfId="12" applyFont="1" applyBorder="1" applyAlignment="1" applyProtection="1">
      <alignment horizontal="center" vertical="center"/>
      <protection locked="0"/>
    </xf>
    <xf numFmtId="0" fontId="14" fillId="0" borderId="43" xfId="0" applyFont="1" applyBorder="1" applyProtection="1">
      <alignment vertical="center"/>
      <protection locked="0"/>
    </xf>
    <xf numFmtId="0" fontId="14" fillId="0" borderId="44" xfId="0" applyFont="1" applyBorder="1" applyProtection="1">
      <alignment vertical="center"/>
      <protection locked="0"/>
    </xf>
    <xf numFmtId="0" fontId="14" fillId="0" borderId="45" xfId="0" applyFont="1" applyBorder="1" applyProtection="1">
      <alignment vertical="center"/>
      <protection locked="0"/>
    </xf>
    <xf numFmtId="0" fontId="14" fillId="0" borderId="93" xfId="0" applyFont="1" applyBorder="1" applyProtection="1">
      <alignment vertical="center"/>
      <protection locked="0"/>
    </xf>
    <xf numFmtId="0" fontId="14" fillId="0" borderId="46" xfId="0" applyFont="1" applyBorder="1" applyProtection="1">
      <alignment vertical="center"/>
      <protection locked="0"/>
    </xf>
    <xf numFmtId="0" fontId="14" fillId="0" borderId="47" xfId="0" applyFont="1" applyBorder="1" applyProtection="1">
      <alignment vertical="center"/>
      <protection locked="0"/>
    </xf>
    <xf numFmtId="0" fontId="14" fillId="0" borderId="48" xfId="0" applyFont="1" applyBorder="1" applyProtection="1">
      <alignment vertical="center"/>
      <protection locked="0"/>
    </xf>
    <xf numFmtId="9" fontId="35" fillId="10" borderId="41" xfId="6" applyFont="1" applyFill="1" applyBorder="1" applyAlignment="1" applyProtection="1">
      <alignment horizontal="center" vertical="center" shrinkToFit="1"/>
    </xf>
    <xf numFmtId="49" fontId="47" fillId="12" borderId="31" xfId="0" applyNumberFormat="1" applyFont="1" applyFill="1" applyBorder="1" applyAlignment="1" applyProtection="1">
      <alignment horizontal="center" vertical="center" shrinkToFit="1"/>
      <protection locked="0"/>
    </xf>
    <xf numFmtId="0" fontId="46" fillId="12" borderId="32" xfId="1" applyNumberFormat="1" applyFont="1" applyFill="1" applyBorder="1" applyAlignment="1" applyProtection="1">
      <alignment horizontal="center" vertical="center" shrinkToFit="1"/>
    </xf>
    <xf numFmtId="49" fontId="25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2" xfId="1" applyNumberFormat="1" applyBorder="1" applyAlignment="1" applyProtection="1">
      <alignment horizontal="center" vertical="center" shrinkToFit="1"/>
    </xf>
    <xf numFmtId="49" fontId="25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4" xfId="3" applyNumberFormat="1" applyFont="1" applyFill="1" applyBorder="1" applyAlignment="1" applyProtection="1">
      <alignment horizontal="center" vertical="center" shrinkToFit="1"/>
      <protection locked="0"/>
    </xf>
    <xf numFmtId="14" fontId="3" fillId="0" borderId="34" xfId="3" applyNumberFormat="1" applyFill="1" applyBorder="1" applyAlignment="1" applyProtection="1">
      <alignment horizontal="center" vertical="center" shrinkToFit="1"/>
      <protection locked="0"/>
    </xf>
    <xf numFmtId="0" fontId="3" fillId="0" borderId="34" xfId="3" applyNumberFormat="1" applyFill="1" applyBorder="1" applyAlignment="1" applyProtection="1">
      <alignment horizontal="center" vertical="center" shrinkToFit="1"/>
      <protection locked="0"/>
    </xf>
    <xf numFmtId="0" fontId="3" fillId="9" borderId="38" xfId="5" applyNumberFormat="1" applyFill="1" applyBorder="1" applyAlignment="1" applyProtection="1">
      <alignment horizontal="center" vertical="center" shrinkToFit="1"/>
    </xf>
    <xf numFmtId="0" fontId="3" fillId="9" borderId="34" xfId="5" applyNumberFormat="1" applyFill="1" applyBorder="1" applyAlignment="1" applyProtection="1">
      <alignment horizontal="center" vertical="center" shrinkToFit="1"/>
    </xf>
    <xf numFmtId="9" fontId="35" fillId="10" borderId="34" xfId="6" applyFont="1" applyFill="1" applyBorder="1" applyAlignment="1" applyProtection="1">
      <alignment horizontal="center" vertical="center" shrinkToFit="1"/>
    </xf>
    <xf numFmtId="183" fontId="3" fillId="9" borderId="34" xfId="1" applyNumberFormat="1" applyFill="1" applyBorder="1" applyAlignment="1" applyProtection="1">
      <alignment horizontal="center" vertical="center" shrinkToFit="1"/>
    </xf>
    <xf numFmtId="0" fontId="3" fillId="0" borderId="35" xfId="1" applyNumberFormat="1" applyBorder="1" applyAlignment="1" applyProtection="1">
      <alignment horizontal="center" vertical="center" shrinkToFit="1"/>
    </xf>
    <xf numFmtId="14" fontId="46" fillId="12" borderId="5" xfId="3" applyNumberFormat="1" applyFont="1" applyFill="1" applyBorder="1" applyAlignment="1" applyProtection="1">
      <alignment horizontal="center" vertical="center" shrinkToFit="1"/>
      <protection locked="0"/>
    </xf>
    <xf numFmtId="14" fontId="3" fillId="0" borderId="5" xfId="3" applyNumberFormat="1" applyFill="1" applyBorder="1" applyAlignment="1" applyProtection="1">
      <alignment horizontal="center" vertical="center" shrinkToFit="1"/>
      <protection locked="0"/>
    </xf>
    <xf numFmtId="14" fontId="3" fillId="0" borderId="37" xfId="3" applyNumberFormat="1" applyFill="1" applyBorder="1" applyAlignment="1" applyProtection="1">
      <alignment horizontal="center" vertical="center" shrinkToFit="1"/>
      <protection locked="0"/>
    </xf>
    <xf numFmtId="9" fontId="45" fillId="12" borderId="103" xfId="6" applyFont="1" applyFill="1" applyBorder="1" applyAlignment="1" applyProtection="1">
      <alignment horizontal="center" vertical="center" shrinkToFit="1"/>
    </xf>
    <xf numFmtId="9" fontId="24" fillId="4" borderId="103" xfId="6" applyFont="1" applyFill="1" applyBorder="1" applyAlignment="1" applyProtection="1">
      <alignment horizontal="center" vertical="center" shrinkToFit="1"/>
    </xf>
    <xf numFmtId="9" fontId="24" fillId="4" borderId="104" xfId="6" applyFont="1" applyFill="1" applyBorder="1" applyAlignment="1" applyProtection="1">
      <alignment horizontal="center" vertical="center" shrinkToFit="1"/>
    </xf>
    <xf numFmtId="49" fontId="47" fillId="12" borderId="105" xfId="0" applyNumberFormat="1" applyFont="1" applyFill="1" applyBorder="1" applyAlignment="1" applyProtection="1">
      <alignment horizontal="center" vertical="center" shrinkToFit="1"/>
      <protection locked="0"/>
    </xf>
    <xf numFmtId="0" fontId="46" fillId="12" borderId="41" xfId="5" applyNumberFormat="1" applyFont="1" applyFill="1" applyBorder="1" applyAlignment="1" applyProtection="1">
      <alignment horizontal="center" vertical="center" shrinkToFit="1"/>
      <protection locked="0"/>
    </xf>
    <xf numFmtId="14" fontId="46" fillId="12" borderId="41" xfId="5" applyNumberFormat="1" applyFont="1" applyFill="1" applyBorder="1" applyAlignment="1" applyProtection="1">
      <alignment horizontal="center" vertical="center" shrinkToFit="1"/>
      <protection locked="0"/>
    </xf>
    <xf numFmtId="14" fontId="46" fillId="12" borderId="8" xfId="5" applyNumberFormat="1" applyFont="1" applyFill="1" applyBorder="1" applyAlignment="1" applyProtection="1">
      <alignment horizontal="center" vertical="center" shrinkToFit="1"/>
      <protection locked="0"/>
    </xf>
    <xf numFmtId="9" fontId="45" fillId="12" borderId="106" xfId="6" applyFont="1" applyFill="1" applyBorder="1" applyAlignment="1" applyProtection="1">
      <alignment horizontal="center" vertical="center" shrinkToFit="1"/>
    </xf>
    <xf numFmtId="0" fontId="46" fillId="12" borderId="10" xfId="5" applyNumberFormat="1" applyFont="1" applyFill="1" applyBorder="1" applyAlignment="1" applyProtection="1">
      <alignment horizontal="center" vertical="center" shrinkToFit="1"/>
    </xf>
    <xf numFmtId="0" fontId="46" fillId="12" borderId="41" xfId="5" applyNumberFormat="1" applyFont="1" applyFill="1" applyBorder="1" applyAlignment="1" applyProtection="1">
      <alignment horizontal="center" vertical="center" shrinkToFit="1"/>
    </xf>
    <xf numFmtId="9" fontId="46" fillId="12" borderId="41" xfId="6" applyFont="1" applyFill="1" applyBorder="1" applyAlignment="1" applyProtection="1">
      <alignment horizontal="center" vertical="center" shrinkToFit="1"/>
    </xf>
    <xf numFmtId="0" fontId="46" fillId="12" borderId="41" xfId="1" applyNumberFormat="1" applyFont="1" applyFill="1" applyBorder="1" applyAlignment="1" applyProtection="1">
      <alignment horizontal="center" vertical="center" shrinkToFit="1"/>
    </xf>
    <xf numFmtId="0" fontId="46" fillId="12" borderId="57" xfId="1" applyNumberFormat="1" applyFont="1" applyFill="1" applyBorder="1" applyAlignment="1" applyProtection="1">
      <alignment horizontal="center" vertical="center" shrinkToFit="1"/>
    </xf>
    <xf numFmtId="0" fontId="34" fillId="2" borderId="34" xfId="1" applyNumberFormat="1" applyFont="1" applyFill="1" applyBorder="1" applyAlignment="1" applyProtection="1">
      <alignment horizontal="center" vertical="center" shrinkToFit="1"/>
      <protection locked="0"/>
    </xf>
    <xf numFmtId="183" fontId="34" fillId="2" borderId="34" xfId="1" applyNumberFormat="1" applyFont="1" applyFill="1" applyBorder="1" applyAlignment="1" applyProtection="1">
      <alignment horizontal="center" vertical="center" shrinkToFit="1"/>
      <protection locked="0"/>
    </xf>
    <xf numFmtId="0" fontId="34" fillId="2" borderId="35" xfId="1" applyNumberFormat="1" applyFont="1" applyFill="1" applyBorder="1" applyAlignment="1" applyProtection="1">
      <alignment horizontal="center" vertical="center" shrinkToFit="1"/>
      <protection locked="0"/>
    </xf>
    <xf numFmtId="0" fontId="9" fillId="13" borderId="0" xfId="1" applyNumberFormat="1" applyFont="1" applyFill="1" applyAlignment="1" applyProtection="1">
      <alignment horizontal="center" vertical="center"/>
      <protection locked="0"/>
    </xf>
    <xf numFmtId="0" fontId="9" fillId="13" borderId="49" xfId="1" applyNumberFormat="1" applyFont="1" applyFill="1" applyBorder="1" applyAlignment="1" applyProtection="1">
      <alignment horizontal="center" vertical="center"/>
      <protection locked="0"/>
    </xf>
    <xf numFmtId="0" fontId="3" fillId="13" borderId="0" xfId="1" applyNumberFormat="1" applyFill="1" applyAlignment="1" applyProtection="1">
      <alignment horizontal="center" vertical="center"/>
      <protection locked="0"/>
    </xf>
    <xf numFmtId="0" fontId="3" fillId="13" borderId="49" xfId="1" applyNumberFormat="1" applyFill="1" applyBorder="1" applyAlignment="1" applyProtection="1">
      <alignment horizontal="center" vertical="center"/>
      <protection locked="0"/>
    </xf>
    <xf numFmtId="0" fontId="33" fillId="7" borderId="53" xfId="0" applyFont="1" applyFill="1" applyBorder="1" applyAlignment="1" applyProtection="1">
      <alignment horizontal="center" vertical="center" wrapText="1"/>
      <protection locked="0"/>
    </xf>
    <xf numFmtId="49" fontId="33" fillId="7" borderId="53" xfId="0" applyNumberFormat="1" applyFont="1" applyFill="1" applyBorder="1" applyAlignment="1" applyProtection="1">
      <alignment horizontal="center" vertical="center" wrapText="1"/>
      <protection locked="0"/>
    </xf>
    <xf numFmtId="49" fontId="33" fillId="7" borderId="55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109" xfId="5" applyNumberFormat="1" applyFont="1" applyFill="1" applyBorder="1" applyAlignment="1" applyProtection="1">
      <alignment horizontal="center" vertical="center"/>
      <protection locked="0"/>
    </xf>
    <xf numFmtId="0" fontId="6" fillId="13" borderId="3" xfId="5" applyNumberFormat="1" applyFont="1" applyFill="1" applyBorder="1" applyAlignment="1" applyProtection="1">
      <alignment horizontal="center" vertical="center"/>
      <protection locked="0"/>
    </xf>
    <xf numFmtId="0" fontId="6" fillId="13" borderId="90" xfId="5" applyNumberFormat="1" applyFont="1" applyFill="1" applyBorder="1" applyAlignment="1" applyProtection="1">
      <alignment horizontal="center" vertical="center"/>
      <protection locked="0"/>
    </xf>
    <xf numFmtId="0" fontId="6" fillId="13" borderId="93" xfId="5" applyNumberFormat="1" applyFont="1" applyFill="1" applyBorder="1" applyAlignment="1" applyProtection="1">
      <alignment horizontal="center" vertical="center"/>
      <protection locked="0"/>
    </xf>
    <xf numFmtId="0" fontId="6" fillId="13" borderId="0" xfId="5" applyNumberFormat="1" applyFont="1" applyFill="1" applyBorder="1" applyAlignment="1" applyProtection="1">
      <alignment horizontal="center" vertical="center"/>
      <protection locked="0"/>
    </xf>
    <xf numFmtId="0" fontId="6" fillId="13" borderId="74" xfId="5" applyNumberFormat="1" applyFont="1" applyFill="1" applyBorder="1" applyAlignment="1" applyProtection="1">
      <alignment horizontal="center" vertical="center"/>
      <protection locked="0"/>
    </xf>
    <xf numFmtId="0" fontId="6" fillId="13" borderId="46" xfId="5" applyNumberFormat="1" applyFont="1" applyFill="1" applyBorder="1" applyAlignment="1" applyProtection="1">
      <alignment horizontal="center" vertical="center"/>
      <protection locked="0"/>
    </xf>
    <xf numFmtId="0" fontId="6" fillId="13" borderId="47" xfId="5" applyNumberFormat="1" applyFont="1" applyFill="1" applyBorder="1" applyAlignment="1" applyProtection="1">
      <alignment horizontal="center" vertical="center"/>
      <protection locked="0"/>
    </xf>
    <xf numFmtId="0" fontId="6" fillId="13" borderId="110" xfId="5" applyNumberFormat="1" applyFont="1" applyFill="1" applyBorder="1" applyAlignment="1" applyProtection="1">
      <alignment horizontal="center" vertical="center"/>
      <protection locked="0"/>
    </xf>
    <xf numFmtId="0" fontId="5" fillId="0" borderId="5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7" xfId="3" applyNumberFormat="1" applyFont="1" applyFill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0" fontId="18" fillId="0" borderId="16" xfId="0" applyFont="1" applyBorder="1" applyAlignment="1" applyProtection="1">
      <alignment horizontal="left" vertical="center"/>
      <protection locked="0"/>
    </xf>
    <xf numFmtId="0" fontId="18" fillId="0" borderId="17" xfId="0" applyFont="1" applyBorder="1" applyAlignment="1" applyProtection="1">
      <alignment horizontal="left" vertical="center"/>
      <protection locked="0"/>
    </xf>
    <xf numFmtId="0" fontId="50" fillId="0" borderId="1" xfId="0" applyFont="1" applyBorder="1" applyAlignment="1" applyProtection="1">
      <alignment horizontal="left" vertical="center"/>
      <protection locked="0"/>
    </xf>
    <xf numFmtId="0" fontId="50" fillId="0" borderId="56" xfId="0" applyFont="1" applyBorder="1" applyAlignment="1" applyProtection="1">
      <alignment horizontal="left" vertical="center"/>
      <protection locked="0"/>
    </xf>
    <xf numFmtId="0" fontId="33" fillId="7" borderId="52" xfId="0" applyFont="1" applyFill="1" applyBorder="1" applyAlignment="1" applyProtection="1">
      <alignment horizontal="center" vertical="center" wrapText="1"/>
      <protection locked="0"/>
    </xf>
    <xf numFmtId="0" fontId="33" fillId="7" borderId="58" xfId="0" applyFont="1" applyFill="1" applyBorder="1" applyAlignment="1" applyProtection="1">
      <alignment horizontal="center" vertical="center" wrapText="1"/>
      <protection locked="0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3" fillId="7" borderId="54" xfId="0" applyFont="1" applyFill="1" applyBorder="1" applyAlignment="1" applyProtection="1">
      <alignment horizontal="center" vertical="center" wrapText="1"/>
      <protection locked="0"/>
    </xf>
    <xf numFmtId="9" fontId="33" fillId="4" borderId="1" xfId="0" applyNumberFormat="1" applyFont="1" applyFill="1" applyBorder="1" applyAlignment="1" applyProtection="1">
      <alignment horizontal="center" vertical="center" shrinkToFit="1"/>
      <protection locked="0"/>
    </xf>
    <xf numFmtId="9" fontId="33" fillId="4" borderId="54" xfId="0" applyNumberFormat="1" applyFont="1" applyFill="1" applyBorder="1" applyAlignment="1" applyProtection="1">
      <alignment horizontal="center" vertical="center" shrinkToFit="1"/>
      <protection locked="0"/>
    </xf>
    <xf numFmtId="9" fontId="33" fillId="4" borderId="56" xfId="0" applyNumberFormat="1" applyFont="1" applyFill="1" applyBorder="1" applyAlignment="1" applyProtection="1">
      <alignment horizontal="center" vertical="center" shrinkToFit="1"/>
      <protection locked="0"/>
    </xf>
    <xf numFmtId="9" fontId="33" fillId="4" borderId="59" xfId="0" applyNumberFormat="1" applyFont="1" applyFill="1" applyBorder="1" applyAlignment="1" applyProtection="1">
      <alignment horizontal="center" vertical="center" shrinkToFit="1"/>
      <protection locked="0"/>
    </xf>
    <xf numFmtId="0" fontId="33" fillId="7" borderId="51" xfId="0" applyFont="1" applyFill="1" applyBorder="1" applyAlignment="1" applyProtection="1">
      <alignment horizontal="center" vertical="center" wrapText="1"/>
      <protection locked="0"/>
    </xf>
    <xf numFmtId="0" fontId="33" fillId="7" borderId="1" xfId="0" applyFont="1" applyFill="1" applyBorder="1" applyAlignment="1" applyProtection="1">
      <alignment horizontal="center" vertical="center" shrinkToFit="1"/>
      <protection locked="0"/>
    </xf>
    <xf numFmtId="0" fontId="9" fillId="0" borderId="18" xfId="12" applyFont="1" applyBorder="1" applyAlignment="1" applyProtection="1">
      <alignment horizontal="center" vertical="center"/>
      <protection locked="0"/>
    </xf>
    <xf numFmtId="0" fontId="9" fillId="0" borderId="20" xfId="12" applyFont="1" applyBorder="1" applyAlignment="1" applyProtection="1">
      <alignment horizontal="center" vertical="center"/>
      <protection locked="0"/>
    </xf>
    <xf numFmtId="0" fontId="9" fillId="0" borderId="8" xfId="12" applyFont="1" applyBorder="1" applyAlignment="1" applyProtection="1">
      <alignment horizontal="center" vertical="center"/>
      <protection locked="0"/>
    </xf>
    <xf numFmtId="0" fontId="9" fillId="0" borderId="10" xfId="12" applyFont="1" applyBorder="1" applyAlignment="1" applyProtection="1">
      <alignment horizontal="center" vertical="center"/>
      <protection locked="0"/>
    </xf>
    <xf numFmtId="0" fontId="9" fillId="0" borderId="82" xfId="12" applyFont="1" applyBorder="1" applyAlignment="1" applyProtection="1">
      <alignment horizontal="center" vertical="center"/>
      <protection locked="0"/>
    </xf>
    <xf numFmtId="0" fontId="9" fillId="0" borderId="83" xfId="12" applyFont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11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23" fillId="4" borderId="43" xfId="0" applyFont="1" applyFill="1" applyBorder="1" applyAlignment="1" applyProtection="1">
      <alignment horizontal="center" vertical="center"/>
      <protection locked="0"/>
    </xf>
    <xf numFmtId="0" fontId="23" fillId="4" borderId="44" xfId="0" applyFont="1" applyFill="1" applyBorder="1" applyAlignment="1" applyProtection="1">
      <alignment horizontal="center" vertical="center"/>
      <protection locked="0"/>
    </xf>
    <xf numFmtId="0" fontId="23" fillId="4" borderId="45" xfId="0" applyFont="1" applyFill="1" applyBorder="1" applyAlignment="1" applyProtection="1">
      <alignment horizontal="center" vertical="center"/>
      <protection locked="0"/>
    </xf>
    <xf numFmtId="0" fontId="20" fillId="6" borderId="61" xfId="12" applyFont="1" applyFill="1" applyBorder="1" applyAlignment="1" applyProtection="1">
      <alignment horizontal="center" vertical="center"/>
      <protection locked="0"/>
    </xf>
    <xf numFmtId="0" fontId="20" fillId="6" borderId="62" xfId="12" applyFont="1" applyFill="1" applyBorder="1" applyAlignment="1" applyProtection="1">
      <alignment horizontal="center" vertical="center"/>
      <protection locked="0"/>
    </xf>
    <xf numFmtId="0" fontId="21" fillId="0" borderId="63" xfId="12" applyFont="1" applyBorder="1" applyAlignment="1" applyProtection="1">
      <alignment horizontal="center" vertical="center"/>
      <protection locked="0"/>
    </xf>
    <xf numFmtId="0" fontId="21" fillId="0" borderId="28" xfId="12" applyFont="1" applyBorder="1" applyAlignment="1" applyProtection="1">
      <alignment horizontal="center" vertical="center"/>
      <protection locked="0"/>
    </xf>
    <xf numFmtId="0" fontId="21" fillId="0" borderId="64" xfId="12" applyFont="1" applyBorder="1" applyAlignment="1" applyProtection="1">
      <alignment horizontal="center" vertical="center"/>
      <protection locked="0"/>
    </xf>
    <xf numFmtId="0" fontId="28" fillId="6" borderId="50" xfId="12" applyFont="1" applyFill="1" applyBorder="1" applyAlignment="1" applyProtection="1">
      <alignment horizontal="center" vertical="center"/>
      <protection locked="0"/>
    </xf>
    <xf numFmtId="0" fontId="28" fillId="6" borderId="41" xfId="12" applyFont="1" applyFill="1" applyBorder="1" applyAlignment="1" applyProtection="1">
      <alignment horizontal="center" vertical="center"/>
      <protection locked="0"/>
    </xf>
    <xf numFmtId="0" fontId="28" fillId="6" borderId="1" xfId="12" applyFont="1" applyFill="1" applyBorder="1" applyAlignment="1" applyProtection="1">
      <alignment horizontal="center" vertical="center"/>
      <protection locked="0"/>
    </xf>
    <xf numFmtId="0" fontId="28" fillId="6" borderId="56" xfId="12" applyFont="1" applyFill="1" applyBorder="1" applyAlignment="1" applyProtection="1">
      <alignment horizontal="center" vertical="center"/>
      <protection locked="0"/>
    </xf>
    <xf numFmtId="0" fontId="9" fillId="0" borderId="86" xfId="12" applyFont="1" applyBorder="1" applyAlignment="1" applyProtection="1">
      <alignment horizontal="center" vertical="center"/>
      <protection locked="0"/>
    </xf>
    <xf numFmtId="0" fontId="9" fillId="0" borderId="2" xfId="12" applyFont="1" applyBorder="1" applyAlignment="1" applyProtection="1">
      <alignment horizontal="center" vertical="center"/>
      <protection locked="0"/>
    </xf>
    <xf numFmtId="0" fontId="9" fillId="0" borderId="4" xfId="12" applyFont="1" applyBorder="1" applyAlignment="1" applyProtection="1">
      <alignment horizontal="center" vertical="center"/>
      <protection locked="0"/>
    </xf>
    <xf numFmtId="0" fontId="9" fillId="0" borderId="87" xfId="12" applyFont="1" applyBorder="1" applyAlignment="1" applyProtection="1">
      <alignment horizontal="center" vertical="center"/>
      <protection locked="0"/>
    </xf>
    <xf numFmtId="0" fontId="9" fillId="0" borderId="88" xfId="12" applyFont="1" applyBorder="1" applyAlignment="1" applyProtection="1">
      <alignment horizontal="center" vertical="center"/>
      <protection locked="0"/>
    </xf>
    <xf numFmtId="0" fontId="9" fillId="0" borderId="89" xfId="12" applyFont="1" applyBorder="1" applyAlignment="1" applyProtection="1">
      <alignment horizontal="center" vertical="center"/>
      <protection locked="0"/>
    </xf>
    <xf numFmtId="177" fontId="9" fillId="0" borderId="71" xfId="14" applyNumberFormat="1" applyFont="1" applyBorder="1" applyAlignment="1" applyProtection="1">
      <alignment horizontal="right" vertical="center"/>
      <protection locked="0"/>
    </xf>
    <xf numFmtId="177" fontId="9" fillId="0" borderId="72" xfId="14" applyNumberFormat="1" applyFont="1" applyBorder="1" applyAlignment="1" applyProtection="1">
      <alignment horizontal="right" vertical="center"/>
      <protection locked="0"/>
    </xf>
    <xf numFmtId="177" fontId="9" fillId="0" borderId="5" xfId="14" applyNumberFormat="1" applyFont="1" applyBorder="1" applyAlignment="1" applyProtection="1">
      <alignment horizontal="right" vertical="center"/>
      <protection locked="0"/>
    </xf>
    <xf numFmtId="177" fontId="9" fillId="0" borderId="6" xfId="14" applyNumberFormat="1" applyFont="1" applyBorder="1" applyAlignment="1" applyProtection="1">
      <alignment horizontal="right" vertical="center"/>
      <protection locked="0"/>
    </xf>
    <xf numFmtId="176" fontId="21" fillId="0" borderId="63" xfId="13" applyNumberFormat="1" applyFont="1" applyBorder="1" applyAlignment="1" applyProtection="1">
      <alignment horizontal="center" vertical="center"/>
      <protection locked="0"/>
    </xf>
    <xf numFmtId="176" fontId="21" fillId="0" borderId="28" xfId="13" applyNumberFormat="1" applyFont="1" applyBorder="1" applyAlignment="1" applyProtection="1">
      <alignment horizontal="center" vertical="center"/>
      <protection locked="0"/>
    </xf>
    <xf numFmtId="176" fontId="21" fillId="0" borderId="26" xfId="13" applyNumberFormat="1" applyFont="1" applyBorder="1" applyAlignment="1" applyProtection="1">
      <alignment horizontal="center" vertical="center"/>
      <protection locked="0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0" fillId="6" borderId="77" xfId="12" applyFont="1" applyFill="1" applyBorder="1" applyAlignment="1" applyProtection="1">
      <alignment horizontal="center" vertical="center"/>
      <protection locked="0"/>
    </xf>
    <xf numFmtId="0" fontId="20" fillId="6" borderId="78" xfId="12" applyFont="1" applyFill="1" applyBorder="1" applyAlignment="1" applyProtection="1">
      <alignment horizontal="center" vertical="center"/>
      <protection locked="0"/>
    </xf>
    <xf numFmtId="0" fontId="20" fillId="6" borderId="79" xfId="12" applyFont="1" applyFill="1" applyBorder="1" applyAlignment="1" applyProtection="1">
      <alignment horizontal="center" vertical="center"/>
      <protection locked="0"/>
    </xf>
    <xf numFmtId="0" fontId="28" fillId="6" borderId="85" xfId="12" applyFont="1" applyFill="1" applyBorder="1" applyAlignment="1" applyProtection="1">
      <alignment horizontal="center" vertical="center"/>
      <protection locked="0"/>
    </xf>
    <xf numFmtId="0" fontId="28" fillId="6" borderId="2" xfId="12" applyFont="1" applyFill="1" applyBorder="1" applyAlignment="1" applyProtection="1">
      <alignment horizontal="center" vertical="center"/>
      <protection locked="0"/>
    </xf>
    <xf numFmtId="0" fontId="28" fillId="6" borderId="4" xfId="12" applyFont="1" applyFill="1" applyBorder="1" applyAlignment="1" applyProtection="1">
      <alignment horizontal="center" vertical="center"/>
      <protection locked="0"/>
    </xf>
    <xf numFmtId="0" fontId="28" fillId="6" borderId="8" xfId="12" applyFont="1" applyFill="1" applyBorder="1" applyAlignment="1" applyProtection="1">
      <alignment horizontal="center" vertical="center"/>
      <protection locked="0"/>
    </xf>
    <xf numFmtId="0" fontId="28" fillId="6" borderId="10" xfId="12" applyFont="1" applyFill="1" applyBorder="1" applyAlignment="1" applyProtection="1">
      <alignment horizontal="center" vertical="center"/>
      <protection locked="0"/>
    </xf>
    <xf numFmtId="0" fontId="20" fillId="6" borderId="75" xfId="12" applyFont="1" applyFill="1" applyBorder="1" applyAlignment="1" applyProtection="1">
      <alignment horizontal="center" vertical="center"/>
      <protection locked="0"/>
    </xf>
    <xf numFmtId="0" fontId="20" fillId="6" borderId="67" xfId="12" applyFont="1" applyFill="1" applyBorder="1" applyAlignment="1" applyProtection="1">
      <alignment horizontal="center" vertical="center"/>
      <protection locked="0"/>
    </xf>
    <xf numFmtId="0" fontId="20" fillId="6" borderId="76" xfId="12" applyFont="1" applyFill="1" applyBorder="1" applyAlignment="1" applyProtection="1">
      <alignment horizontal="center" vertical="center"/>
      <protection locked="0"/>
    </xf>
    <xf numFmtId="176" fontId="21" fillId="0" borderId="66" xfId="13" applyNumberFormat="1" applyFont="1" applyBorder="1" applyAlignment="1" applyProtection="1">
      <alignment horizontal="center" vertical="center"/>
      <protection locked="0"/>
    </xf>
    <xf numFmtId="176" fontId="21" fillId="0" borderId="67" xfId="13" applyNumberFormat="1" applyFont="1" applyBorder="1" applyAlignment="1" applyProtection="1">
      <alignment horizontal="center" vertical="center"/>
      <protection locked="0"/>
    </xf>
    <xf numFmtId="176" fontId="21" fillId="0" borderId="69" xfId="13" applyNumberFormat="1" applyFont="1" applyBorder="1" applyAlignment="1" applyProtection="1">
      <alignment horizontal="center" vertical="center"/>
      <protection locked="0"/>
    </xf>
    <xf numFmtId="0" fontId="20" fillId="6" borderId="68" xfId="12" applyFont="1" applyFill="1" applyBorder="1" applyAlignment="1" applyProtection="1">
      <alignment horizontal="center" vertical="center"/>
      <protection locked="0"/>
    </xf>
    <xf numFmtId="0" fontId="20" fillId="6" borderId="65" xfId="12" applyFont="1" applyFill="1" applyBorder="1" applyAlignment="1" applyProtection="1">
      <alignment horizontal="center" vertical="center"/>
      <protection locked="0"/>
    </xf>
    <xf numFmtId="0" fontId="21" fillId="0" borderId="66" xfId="12" applyFont="1" applyBorder="1" applyAlignment="1" applyProtection="1">
      <alignment horizontal="center" vertical="center"/>
      <protection locked="0"/>
    </xf>
    <xf numFmtId="0" fontId="21" fillId="0" borderId="67" xfId="12" applyFont="1" applyBorder="1" applyAlignment="1" applyProtection="1">
      <alignment horizontal="center" vertical="center"/>
      <protection locked="0"/>
    </xf>
    <xf numFmtId="0" fontId="28" fillId="6" borderId="18" xfId="12" applyFont="1" applyFill="1" applyBorder="1" applyAlignment="1" applyProtection="1">
      <alignment horizontal="center" vertical="center"/>
      <protection locked="0"/>
    </xf>
    <xf numFmtId="0" fontId="28" fillId="6" borderId="20" xfId="12" applyFont="1" applyFill="1" applyBorder="1" applyAlignment="1" applyProtection="1">
      <alignment horizontal="center" vertical="center"/>
      <protection locked="0"/>
    </xf>
    <xf numFmtId="0" fontId="43" fillId="0" borderId="22" xfId="7" applyFont="1" applyFill="1" applyBorder="1" applyAlignment="1" applyProtection="1">
      <alignment horizontal="center" vertical="center" shrinkToFit="1"/>
      <protection locked="0"/>
    </xf>
    <xf numFmtId="0" fontId="43" fillId="0" borderId="23" xfId="7" applyFont="1" applyFill="1" applyBorder="1" applyAlignment="1" applyProtection="1">
      <alignment horizontal="center" vertical="center" shrinkToFit="1"/>
      <protection locked="0"/>
    </xf>
    <xf numFmtId="0" fontId="44" fillId="0" borderId="23" xfId="0" applyFont="1" applyFill="1" applyBorder="1" applyAlignment="1" applyProtection="1">
      <alignment horizontal="center" vertical="center" shrinkToFit="1"/>
      <protection locked="0"/>
    </xf>
    <xf numFmtId="0" fontId="44" fillId="0" borderId="23" xfId="0" applyFont="1" applyFill="1" applyBorder="1" applyAlignment="1" applyProtection="1">
      <alignment horizontal="center" vertical="center"/>
      <protection locked="0"/>
    </xf>
    <xf numFmtId="0" fontId="44" fillId="0" borderId="24" xfId="0" applyFont="1" applyFill="1" applyBorder="1" applyAlignment="1" applyProtection="1">
      <alignment horizontal="center" vertical="center"/>
      <protection locked="0"/>
    </xf>
    <xf numFmtId="0" fontId="11" fillId="6" borderId="102" xfId="1" applyNumberFormat="1" applyFont="1" applyFill="1" applyBorder="1" applyAlignment="1" applyProtection="1">
      <alignment horizontal="center" vertical="center" shrinkToFit="1"/>
      <protection locked="0"/>
    </xf>
    <xf numFmtId="0" fontId="11" fillId="6" borderId="104" xfId="1" applyNumberFormat="1" applyFont="1" applyFill="1" applyBorder="1" applyAlignment="1" applyProtection="1">
      <alignment horizontal="center" vertical="center" shrinkToFit="1"/>
      <protection locked="0"/>
    </xf>
    <xf numFmtId="0" fontId="26" fillId="5" borderId="25" xfId="7" applyFont="1" applyFill="1" applyBorder="1" applyAlignment="1" applyProtection="1">
      <alignment horizontal="left" vertical="center" shrinkToFit="1"/>
      <protection locked="0"/>
    </xf>
    <xf numFmtId="0" fontId="26" fillId="5" borderId="28" xfId="7" applyFont="1" applyFill="1" applyBorder="1" applyAlignment="1" applyProtection="1">
      <alignment horizontal="left" vertical="center" shrinkToFit="1"/>
      <protection locked="0"/>
    </xf>
    <xf numFmtId="0" fontId="27" fillId="5" borderId="28" xfId="0" applyFont="1" applyFill="1" applyBorder="1" applyAlignment="1" applyProtection="1">
      <alignment horizontal="left" vertical="center" shrinkToFit="1"/>
      <protection locked="0"/>
    </xf>
    <xf numFmtId="0" fontId="27" fillId="5" borderId="28" xfId="0" applyFont="1" applyFill="1" applyBorder="1" applyAlignment="1" applyProtection="1">
      <alignment vertical="center"/>
      <protection locked="0"/>
    </xf>
    <xf numFmtId="0" fontId="27" fillId="5" borderId="26" xfId="0" applyFont="1" applyFill="1" applyBorder="1" applyAlignment="1" applyProtection="1">
      <alignment vertical="center"/>
      <protection locked="0"/>
    </xf>
    <xf numFmtId="0" fontId="28" fillId="6" borderId="70" xfId="12" applyFont="1" applyFill="1" applyBorder="1" applyAlignment="1" applyProtection="1">
      <alignment horizontal="center" vertical="center" wrapText="1"/>
      <protection locked="0"/>
    </xf>
    <xf numFmtId="0" fontId="28" fillId="6" borderId="81" xfId="12" applyFont="1" applyFill="1" applyBorder="1" applyAlignment="1" applyProtection="1">
      <alignment horizontal="center" vertical="center" wrapText="1"/>
      <protection locked="0"/>
    </xf>
    <xf numFmtId="0" fontId="28" fillId="6" borderId="53" xfId="12" applyFont="1" applyFill="1" applyBorder="1" applyAlignment="1" applyProtection="1">
      <alignment horizontal="center" vertical="center"/>
      <protection locked="0"/>
    </xf>
    <xf numFmtId="0" fontId="28" fillId="6" borderId="84" xfId="12" applyFont="1" applyFill="1" applyBorder="1" applyAlignment="1" applyProtection="1">
      <alignment horizontal="center" vertical="center"/>
      <protection locked="0"/>
    </xf>
    <xf numFmtId="0" fontId="28" fillId="6" borderId="55" xfId="12" applyFont="1" applyFill="1" applyBorder="1" applyAlignment="1" applyProtection="1">
      <alignment horizontal="center" vertical="center"/>
      <protection locked="0"/>
    </xf>
    <xf numFmtId="0" fontId="11" fillId="6" borderId="29" xfId="1" applyNumberFormat="1" applyFont="1" applyFill="1" applyBorder="1" applyAlignment="1" applyProtection="1">
      <alignment horizontal="center" vertical="center" shrinkToFit="1"/>
      <protection locked="0"/>
    </xf>
    <xf numFmtId="0" fontId="11" fillId="6" borderId="97" xfId="1" applyNumberFormat="1" applyFont="1" applyFill="1" applyBorder="1" applyAlignment="1" applyProtection="1">
      <alignment horizontal="center" vertical="center" shrinkToFit="1"/>
      <protection locked="0"/>
    </xf>
    <xf numFmtId="0" fontId="11" fillId="6" borderId="34" xfId="1" applyNumberFormat="1" applyFont="1" applyFill="1" applyBorder="1" applyAlignment="1" applyProtection="1">
      <alignment horizontal="center" vertical="center" shrinkToFit="1"/>
      <protection locked="0"/>
    </xf>
    <xf numFmtId="0" fontId="11" fillId="6" borderId="37" xfId="1" applyNumberFormat="1" applyFont="1" applyFill="1" applyBorder="1" applyAlignment="1" applyProtection="1">
      <alignment horizontal="center" vertical="center" shrinkToFit="1"/>
      <protection locked="0"/>
    </xf>
    <xf numFmtId="0" fontId="23" fillId="0" borderId="43" xfId="0" applyFont="1" applyFill="1" applyBorder="1" applyAlignment="1" applyProtection="1">
      <alignment horizontal="left" vertical="center" wrapText="1"/>
      <protection locked="0"/>
    </xf>
    <xf numFmtId="0" fontId="23" fillId="0" borderId="44" xfId="0" applyFont="1" applyFill="1" applyBorder="1" applyAlignment="1" applyProtection="1">
      <alignment horizontal="left" vertical="center"/>
      <protection locked="0"/>
    </xf>
    <xf numFmtId="0" fontId="23" fillId="0" borderId="45" xfId="0" applyFont="1" applyFill="1" applyBorder="1" applyAlignment="1" applyProtection="1">
      <alignment horizontal="left" vertical="center"/>
      <protection locked="0"/>
    </xf>
    <xf numFmtId="0" fontId="23" fillId="0" borderId="46" xfId="0" applyFont="1" applyFill="1" applyBorder="1" applyAlignment="1" applyProtection="1">
      <alignment horizontal="left" vertical="center"/>
      <protection locked="0"/>
    </xf>
    <xf numFmtId="0" fontId="23" fillId="0" borderId="47" xfId="0" applyFont="1" applyFill="1" applyBorder="1" applyAlignment="1" applyProtection="1">
      <alignment horizontal="left" vertical="center"/>
      <protection locked="0"/>
    </xf>
    <xf numFmtId="0" fontId="23" fillId="0" borderId="48" xfId="0" applyFont="1" applyFill="1" applyBorder="1" applyAlignment="1" applyProtection="1">
      <alignment horizontal="left" vertical="center"/>
      <protection locked="0"/>
    </xf>
    <xf numFmtId="0" fontId="34" fillId="2" borderId="92" xfId="1" applyNumberFormat="1" applyFont="1" applyFill="1" applyBorder="1" applyAlignment="1" applyProtection="1">
      <alignment horizontal="center" vertical="center" shrinkToFit="1"/>
      <protection locked="0"/>
    </xf>
    <xf numFmtId="0" fontId="34" fillId="2" borderId="40" xfId="1" applyNumberFormat="1" applyFont="1" applyFill="1" applyBorder="1" applyAlignment="1" applyProtection="1">
      <alignment horizontal="center" vertical="center" shrinkToFit="1"/>
      <protection locked="0"/>
    </xf>
    <xf numFmtId="0" fontId="20" fillId="6" borderId="80" xfId="12" applyFont="1" applyFill="1" applyBorder="1" applyAlignment="1" applyProtection="1">
      <alignment horizontal="center" vertical="center"/>
      <protection locked="0"/>
    </xf>
    <xf numFmtId="176" fontId="20" fillId="6" borderId="80" xfId="13" applyNumberFormat="1" applyFont="1" applyFill="1" applyBorder="1" applyAlignment="1" applyProtection="1">
      <alignment horizontal="center" vertical="center"/>
      <protection locked="0"/>
    </xf>
    <xf numFmtId="176" fontId="20" fillId="6" borderId="79" xfId="13" applyNumberFormat="1" applyFont="1" applyFill="1" applyBorder="1" applyAlignment="1" applyProtection="1">
      <alignment horizontal="center" vertical="center"/>
      <protection locked="0"/>
    </xf>
    <xf numFmtId="0" fontId="34" fillId="2" borderId="96" xfId="1" applyNumberFormat="1" applyFont="1" applyFill="1" applyBorder="1" applyAlignment="1" applyProtection="1">
      <alignment horizontal="center" vertical="center" shrinkToFit="1"/>
      <protection locked="0"/>
    </xf>
    <xf numFmtId="0" fontId="34" fillId="2" borderId="60" xfId="1" applyNumberFormat="1" applyFont="1" applyFill="1" applyBorder="1" applyAlignment="1" applyProtection="1">
      <alignment horizontal="center" vertical="center" shrinkToFit="1"/>
      <protection locked="0"/>
    </xf>
    <xf numFmtId="0" fontId="11" fillId="6" borderId="36" xfId="0" applyFont="1" applyFill="1" applyBorder="1" applyAlignment="1" applyProtection="1">
      <alignment horizontal="center" vertical="center" wrapText="1"/>
      <protection locked="0"/>
    </xf>
    <xf numFmtId="0" fontId="11" fillId="6" borderId="33" xfId="0" applyFont="1" applyFill="1" applyBorder="1" applyAlignment="1" applyProtection="1">
      <alignment horizontal="center" vertical="center" wrapText="1"/>
      <protection locked="0"/>
    </xf>
    <xf numFmtId="0" fontId="11" fillId="6" borderId="101" xfId="1" applyNumberFormat="1" applyFont="1" applyFill="1" applyBorder="1" applyAlignment="1" applyProtection="1">
      <alignment horizontal="center" vertical="center" wrapText="1" shrinkToFit="1"/>
      <protection locked="0"/>
    </xf>
    <xf numFmtId="0" fontId="11" fillId="6" borderId="29" xfId="1" applyNumberFormat="1" applyFont="1" applyFill="1" applyBorder="1" applyAlignment="1" applyProtection="1">
      <alignment horizontal="center" vertical="center" wrapText="1" shrinkToFit="1"/>
      <protection locked="0"/>
    </xf>
    <xf numFmtId="0" fontId="11" fillId="6" borderId="95" xfId="1" applyNumberFormat="1" applyFont="1" applyFill="1" applyBorder="1" applyAlignment="1" applyProtection="1">
      <alignment horizontal="center" vertical="center" wrapText="1" shrinkToFit="1"/>
      <protection locked="0"/>
    </xf>
    <xf numFmtId="0" fontId="11" fillId="6" borderId="38" xfId="1" applyNumberFormat="1" applyFont="1" applyFill="1" applyBorder="1" applyAlignment="1" applyProtection="1">
      <alignment horizontal="center" vertical="center" wrapText="1" shrinkToFit="1"/>
      <protection locked="0"/>
    </xf>
    <xf numFmtId="0" fontId="11" fillId="6" borderId="34" xfId="1" applyNumberFormat="1" applyFont="1" applyFill="1" applyBorder="1" applyAlignment="1" applyProtection="1">
      <alignment horizontal="center" vertical="center" wrapText="1" shrinkToFit="1"/>
      <protection locked="0"/>
    </xf>
    <xf numFmtId="0" fontId="11" fillId="6" borderId="100" xfId="1" applyNumberFormat="1" applyFont="1" applyFill="1" applyBorder="1" applyAlignment="1" applyProtection="1">
      <alignment horizontal="center" vertical="center" wrapText="1" shrinkToFit="1"/>
      <protection locked="0"/>
    </xf>
    <xf numFmtId="0" fontId="48" fillId="12" borderId="43" xfId="5" applyNumberFormat="1" applyFont="1" applyFill="1" applyBorder="1" applyAlignment="1" applyProtection="1">
      <alignment horizontal="center" vertical="center"/>
      <protection locked="0"/>
    </xf>
    <xf numFmtId="0" fontId="48" fillId="12" borderId="44" xfId="5" applyNumberFormat="1" applyFont="1" applyFill="1" applyBorder="1" applyAlignment="1" applyProtection="1">
      <alignment horizontal="center" vertical="center"/>
      <protection locked="0"/>
    </xf>
    <xf numFmtId="0" fontId="48" fillId="12" borderId="107" xfId="5" applyNumberFormat="1" applyFont="1" applyFill="1" applyBorder="1" applyAlignment="1" applyProtection="1">
      <alignment horizontal="center" vertical="center"/>
      <protection locked="0"/>
    </xf>
    <xf numFmtId="0" fontId="48" fillId="12" borderId="93" xfId="5" applyNumberFormat="1" applyFont="1" applyFill="1" applyBorder="1" applyAlignment="1" applyProtection="1">
      <alignment horizontal="center" vertical="center"/>
      <protection locked="0"/>
    </xf>
    <xf numFmtId="0" fontId="48" fillId="12" borderId="0" xfId="5" applyNumberFormat="1" applyFont="1" applyFill="1" applyBorder="1" applyAlignment="1" applyProtection="1">
      <alignment horizontal="center" vertical="center"/>
      <protection locked="0"/>
    </xf>
    <xf numFmtId="0" fontId="48" fillId="12" borderId="74" xfId="5" applyNumberFormat="1" applyFont="1" applyFill="1" applyBorder="1" applyAlignment="1" applyProtection="1">
      <alignment horizontal="center" vertical="center"/>
      <protection locked="0"/>
    </xf>
    <xf numFmtId="0" fontId="48" fillId="12" borderId="108" xfId="5" applyNumberFormat="1" applyFont="1" applyFill="1" applyBorder="1" applyAlignment="1" applyProtection="1">
      <alignment horizontal="center" vertical="center"/>
      <protection locked="0"/>
    </xf>
    <xf numFmtId="0" fontId="48" fillId="12" borderId="9" xfId="5" applyNumberFormat="1" applyFont="1" applyFill="1" applyBorder="1" applyAlignment="1" applyProtection="1">
      <alignment horizontal="center" vertical="center"/>
      <protection locked="0"/>
    </xf>
    <xf numFmtId="0" fontId="48" fillId="12" borderId="91" xfId="5" applyNumberFormat="1" applyFont="1" applyFill="1" applyBorder="1" applyAlignment="1" applyProtection="1">
      <alignment horizontal="center" vertical="center"/>
      <protection locked="0"/>
    </xf>
    <xf numFmtId="0" fontId="50" fillId="0" borderId="1" xfId="0" applyFont="1" applyBorder="1" applyAlignment="1" applyProtection="1">
      <alignment horizontal="left" vertical="center" shrinkToFit="1"/>
      <protection locked="0"/>
    </xf>
    <xf numFmtId="0" fontId="41" fillId="0" borderId="55" xfId="1" applyNumberFormat="1" applyFont="1" applyFill="1" applyBorder="1" applyAlignment="1" applyProtection="1">
      <alignment horizontal="center" vertical="center" shrinkToFit="1"/>
    </xf>
    <xf numFmtId="0" fontId="41" fillId="0" borderId="56" xfId="1" applyNumberFormat="1" applyFont="1" applyFill="1" applyBorder="1" applyAlignment="1" applyProtection="1">
      <alignment horizontal="center" vertical="center" shrinkToFit="1"/>
    </xf>
    <xf numFmtId="1" fontId="42" fillId="11" borderId="56" xfId="1" applyNumberFormat="1" applyFont="1" applyFill="1" applyBorder="1" applyAlignment="1" applyProtection="1">
      <alignment horizontal="center" vertical="center" shrinkToFit="1"/>
    </xf>
    <xf numFmtId="1" fontId="42" fillId="11" borderId="59" xfId="1" applyNumberFormat="1" applyFont="1" applyFill="1" applyBorder="1" applyAlignment="1" applyProtection="1">
      <alignment horizontal="center" vertical="center" shrinkToFit="1"/>
    </xf>
    <xf numFmtId="182" fontId="41" fillId="6" borderId="51" xfId="1" applyNumberFormat="1" applyFont="1" applyFill="1" applyBorder="1" applyAlignment="1" applyProtection="1">
      <alignment horizontal="center" vertical="center" shrinkToFit="1"/>
      <protection locked="0"/>
    </xf>
    <xf numFmtId="182" fontId="41" fillId="6" borderId="52" xfId="1" applyNumberFormat="1" applyFont="1" applyFill="1" applyBorder="1" applyAlignment="1" applyProtection="1">
      <alignment horizontal="center" vertical="center" shrinkToFit="1"/>
      <protection locked="0"/>
    </xf>
    <xf numFmtId="182" fontId="41" fillId="2" borderId="52" xfId="1" applyNumberFormat="1" applyFont="1" applyFill="1" applyBorder="1" applyAlignment="1" applyProtection="1">
      <alignment horizontal="center" vertical="center" shrinkToFit="1"/>
      <protection locked="0"/>
    </xf>
    <xf numFmtId="182" fontId="41" fillId="2" borderId="58" xfId="1" applyNumberFormat="1" applyFont="1" applyFill="1" applyBorder="1" applyAlignment="1" applyProtection="1">
      <alignment horizontal="center" vertical="center" shrinkToFit="1"/>
      <protection locked="0"/>
    </xf>
    <xf numFmtId="0" fontId="34" fillId="2" borderId="97" xfId="1" applyNumberFormat="1" applyFont="1" applyFill="1" applyBorder="1" applyAlignment="1" applyProtection="1">
      <alignment horizontal="center" vertical="center" shrinkToFit="1"/>
      <protection locked="0"/>
    </xf>
    <xf numFmtId="0" fontId="34" fillId="2" borderId="98" xfId="1" applyNumberFormat="1" applyFont="1" applyFill="1" applyBorder="1" applyAlignment="1" applyProtection="1">
      <alignment horizontal="center" vertical="center" shrinkToFit="1"/>
      <protection locked="0"/>
    </xf>
    <xf numFmtId="0" fontId="34" fillId="2" borderId="99" xfId="1" applyNumberFormat="1" applyFont="1" applyFill="1" applyBorder="1" applyAlignment="1" applyProtection="1">
      <alignment horizontal="center" vertical="center" shrinkToFit="1"/>
      <protection locked="0"/>
    </xf>
    <xf numFmtId="0" fontId="11" fillId="6" borderId="94" xfId="1" applyNumberFormat="1" applyFont="1" applyFill="1" applyBorder="1" applyAlignment="1" applyProtection="1">
      <alignment horizontal="center" vertical="center" shrinkToFit="1"/>
      <protection locked="0"/>
    </xf>
    <xf numFmtId="0" fontId="11" fillId="6" borderId="92" xfId="1" applyNumberFormat="1" applyFont="1" applyFill="1" applyBorder="1" applyAlignment="1" applyProtection="1">
      <alignment horizontal="center" vertical="center" shrinkToFit="1"/>
      <protection locked="0"/>
    </xf>
    <xf numFmtId="0" fontId="11" fillId="6" borderId="39" xfId="1" applyNumberFormat="1" applyFont="1" applyFill="1" applyBorder="1" applyAlignment="1" applyProtection="1">
      <alignment horizontal="center" vertical="center" shrinkToFit="1"/>
      <protection locked="0"/>
    </xf>
    <xf numFmtId="0" fontId="11" fillId="6" borderId="40" xfId="1" applyNumberFormat="1" applyFont="1" applyFill="1" applyBorder="1" applyAlignment="1" applyProtection="1">
      <alignment horizontal="center" vertical="center" shrinkToFit="1"/>
      <protection locked="0"/>
    </xf>
    <xf numFmtId="0" fontId="46" fillId="12" borderId="8" xfId="5" applyNumberFormat="1" applyFont="1" applyFill="1" applyBorder="1" applyAlignment="1" applyProtection="1">
      <alignment horizontal="center" vertical="center" shrinkToFit="1"/>
      <protection locked="0"/>
    </xf>
    <xf numFmtId="0" fontId="46" fillId="12" borderId="10" xfId="5" applyNumberFormat="1" applyFont="1" applyFill="1" applyBorder="1" applyAlignment="1" applyProtection="1">
      <alignment horizontal="center" vertical="center" shrinkToFit="1"/>
      <protection locked="0"/>
    </xf>
    <xf numFmtId="0" fontId="46" fillId="12" borderId="5" xfId="3" applyNumberFormat="1" applyFont="1" applyFill="1" applyBorder="1" applyAlignment="1" applyProtection="1">
      <alignment horizontal="center" vertical="center" shrinkToFit="1"/>
      <protection locked="0"/>
    </xf>
    <xf numFmtId="0" fontId="46" fillId="12" borderId="7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37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38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</cellXfs>
  <cellStyles count="19">
    <cellStyle name="강조색1" xfId="7" builtinId="29"/>
    <cellStyle name="백분율 2" xfId="4" xr:uid="{00000000-0005-0000-0000-000001000000}"/>
    <cellStyle name="백분율 2 2" xfId="15" xr:uid="{AA1E3802-0ED6-4C9A-8DFF-22A41E40398C}"/>
    <cellStyle name="백분율 2 3" xfId="11" xr:uid="{00000000-0005-0000-0000-000002000000}"/>
    <cellStyle name="백분율 7 2" xfId="6" xr:uid="{00000000-0005-0000-0000-000003000000}"/>
    <cellStyle name="백분율 7 2 2" xfId="17" xr:uid="{1E337C28-73E0-4560-81D5-0AFE071A5ACF}"/>
    <cellStyle name="쉼표 [0] 2" xfId="10" xr:uid="{00000000-0005-0000-0000-000004000000}"/>
    <cellStyle name="쉼표 [0] 2 2" xfId="18" xr:uid="{116AFCEE-4E74-484C-90EC-B39E25C8A4E3}"/>
    <cellStyle name="표준" xfId="0" builtinId="0"/>
    <cellStyle name="표준 11" xfId="5" xr:uid="{00000000-0005-0000-0000-000006000000}"/>
    <cellStyle name="표준 11 2" xfId="16" xr:uid="{34661969-7782-494C-81EB-A0AFEE13B705}"/>
    <cellStyle name="표준 2" xfId="1" xr:uid="{00000000-0005-0000-0000-000007000000}"/>
    <cellStyle name="표준 2 2" xfId="9" xr:uid="{00000000-0005-0000-0000-000008000000}"/>
    <cellStyle name="표준 2 3" xfId="12" xr:uid="{C4CEACCD-B71C-47E2-A453-84C3BA1417AE}"/>
    <cellStyle name="표준 3 3 3" xfId="8" xr:uid="{00000000-0005-0000-0000-000009000000}"/>
    <cellStyle name="표준 8 2" xfId="2" xr:uid="{00000000-0005-0000-0000-00000A000000}"/>
    <cellStyle name="표준 8 2 2" xfId="13" xr:uid="{4461947A-4F9E-4715-BFD9-804982B1F9B1}"/>
    <cellStyle name="표준 9" xfId="3" xr:uid="{00000000-0005-0000-0000-00000B000000}"/>
    <cellStyle name="표준 9 2" xfId="14" xr:uid="{ADBC8119-F1C9-4B43-BB4F-BB70C676B806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O72"/>
  <sheetViews>
    <sheetView tabSelected="1" view="pageBreakPreview" zoomScale="55" zoomScaleNormal="70" zoomScaleSheetLayoutView="55" workbookViewId="0">
      <selection activeCell="Q6" sqref="Q6"/>
    </sheetView>
  </sheetViews>
  <sheetFormatPr defaultColWidth="9" defaultRowHeight="16.5" outlineLevelCol="1"/>
  <cols>
    <col min="1" max="1" width="4.875" style="1" customWidth="1"/>
    <col min="2" max="2" width="15.375" style="1" customWidth="1"/>
    <col min="3" max="3" width="18.75" style="2" customWidth="1" outlineLevel="1"/>
    <col min="4" max="4" width="35.375" style="2" customWidth="1" outlineLevel="1"/>
    <col min="5" max="5" width="15.625" style="2" customWidth="1" outlineLevel="1"/>
    <col min="6" max="6" width="19.625" style="2" bestFit="1" customWidth="1" outlineLevel="1"/>
    <col min="7" max="7" width="14.875" style="2" customWidth="1" outlineLevel="1"/>
    <col min="8" max="13" width="15.625" style="1" customWidth="1" outlineLevel="1"/>
    <col min="14" max="14" width="11.375" style="1" customWidth="1" outlineLevel="1"/>
    <col min="15" max="15" width="14" style="1" bestFit="1" customWidth="1" outlineLevel="1"/>
    <col min="16" max="16" width="11.375" style="1" customWidth="1" outlineLevel="1"/>
    <col min="17" max="17" width="9" style="1" customWidth="1" outlineLevel="1"/>
    <col min="18" max="18" width="14" style="44" bestFit="1" customWidth="1" outlineLevel="1"/>
    <col min="19" max="19" width="13.75" style="1" bestFit="1" customWidth="1" outlineLevel="1"/>
    <col min="20" max="20" width="8.75" style="2" customWidth="1"/>
    <col min="21" max="23" width="8.75" style="46" customWidth="1"/>
    <col min="24" max="29" width="9" style="47"/>
    <col min="30" max="16384" width="9" style="1"/>
  </cols>
  <sheetData>
    <row r="1" spans="2:31" ht="17.25" thickBot="1"/>
    <row r="2" spans="2:31" ht="81.75" customHeight="1" thickTop="1" thickBot="1">
      <c r="B2" s="234" t="s">
        <v>18</v>
      </c>
      <c r="C2" s="235"/>
      <c r="D2" s="235"/>
      <c r="E2" s="235"/>
      <c r="F2" s="235"/>
      <c r="G2" s="235"/>
      <c r="H2" s="236"/>
      <c r="I2" s="236"/>
      <c r="J2" s="236"/>
      <c r="K2" s="236"/>
      <c r="L2" s="236"/>
      <c r="M2" s="236"/>
      <c r="N2" s="236"/>
      <c r="O2" s="237"/>
      <c r="P2" s="238"/>
    </row>
    <row r="3" spans="2:31" ht="18" thickTop="1" thickBot="1"/>
    <row r="4" spans="2:31" ht="39.75" thickTop="1" thickBot="1">
      <c r="B4" s="187" t="s">
        <v>107</v>
      </c>
      <c r="C4" s="188"/>
      <c r="D4" s="189"/>
      <c r="E4" s="81"/>
      <c r="F4" s="81"/>
      <c r="G4" s="81"/>
      <c r="H4" s="81"/>
      <c r="I4" s="81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2:31" ht="60" customHeight="1" thickTop="1">
      <c r="B5" s="255" t="s">
        <v>118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7"/>
    </row>
    <row r="6" spans="2:31" ht="60" customHeight="1" thickBot="1">
      <c r="B6" s="258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60"/>
    </row>
    <row r="7" spans="2:31" ht="18" thickTop="1" thickBot="1"/>
    <row r="8" spans="2:31" s="17" customFormat="1" ht="52.5" customHeight="1" thickBot="1">
      <c r="B8" s="241" t="s">
        <v>22</v>
      </c>
      <c r="C8" s="242"/>
      <c r="D8" s="242"/>
      <c r="E8" s="242"/>
      <c r="F8" s="242"/>
      <c r="G8" s="242"/>
      <c r="H8" s="243"/>
      <c r="I8" s="243"/>
      <c r="J8" s="243"/>
      <c r="K8" s="243"/>
      <c r="L8" s="243"/>
      <c r="M8" s="243"/>
      <c r="N8" s="243"/>
      <c r="O8" s="244"/>
      <c r="P8" s="245"/>
      <c r="R8" s="45"/>
      <c r="T8" s="18"/>
      <c r="U8" s="48"/>
      <c r="V8" s="48"/>
      <c r="W8" s="48"/>
      <c r="X8" s="49"/>
      <c r="Y8" s="49"/>
      <c r="Z8" s="49"/>
      <c r="AA8" s="49"/>
      <c r="AB8" s="49"/>
      <c r="AC8" s="49"/>
    </row>
    <row r="9" spans="2:31" ht="17.25" thickBot="1"/>
    <row r="10" spans="2:31" ht="39" thickBot="1">
      <c r="B10" s="212" t="s">
        <v>108</v>
      </c>
      <c r="C10" s="213"/>
      <c r="D10" s="82"/>
      <c r="E10" s="82"/>
      <c r="F10" s="82"/>
      <c r="G10" s="11"/>
    </row>
    <row r="11" spans="2:31" ht="42.75" customHeight="1" thickBot="1">
      <c r="B11" s="190" t="s">
        <v>0</v>
      </c>
      <c r="C11" s="191"/>
      <c r="D11" s="191"/>
      <c r="E11" s="192"/>
      <c r="F11" s="193"/>
      <c r="G11" s="193"/>
      <c r="H11" s="194"/>
      <c r="I11" s="191" t="s">
        <v>53</v>
      </c>
      <c r="J11" s="191"/>
      <c r="K11" s="191"/>
      <c r="L11" s="191"/>
      <c r="M11" s="209"/>
      <c r="N11" s="210"/>
      <c r="O11" s="210"/>
      <c r="P11" s="211"/>
    </row>
    <row r="12" spans="2:31" ht="18.75" customHeight="1" thickBot="1">
      <c r="B12" s="8"/>
      <c r="C12" s="9"/>
      <c r="D12" s="9"/>
      <c r="E12" s="9"/>
      <c r="F12" s="9"/>
      <c r="G12" s="9"/>
      <c r="H12" s="9"/>
      <c r="I12" s="9"/>
      <c r="J12" s="9"/>
      <c r="K12" s="10"/>
      <c r="L12" s="10"/>
      <c r="M12" s="10"/>
      <c r="N12" s="10"/>
    </row>
    <row r="13" spans="2:31" ht="39" thickBot="1">
      <c r="B13" s="212" t="s">
        <v>109</v>
      </c>
      <c r="C13" s="213"/>
      <c r="D13" s="90" t="s">
        <v>110</v>
      </c>
      <c r="E13" s="87"/>
      <c r="F13" s="87"/>
      <c r="G13" s="87"/>
      <c r="H13" s="87"/>
      <c r="I13" s="87"/>
      <c r="J13" s="83"/>
      <c r="K13" s="83"/>
      <c r="L13" s="83"/>
      <c r="M13" s="83"/>
      <c r="N13" s="83"/>
      <c r="O13" s="83"/>
    </row>
    <row r="14" spans="2:31" ht="39.950000000000003" customHeight="1">
      <c r="B14" s="222" t="s">
        <v>42</v>
      </c>
      <c r="C14" s="223"/>
      <c r="D14" s="224"/>
      <c r="E14" s="230"/>
      <c r="F14" s="231"/>
      <c r="G14" s="228" t="s">
        <v>56</v>
      </c>
      <c r="H14" s="229"/>
      <c r="I14" s="225"/>
      <c r="J14" s="226"/>
      <c r="K14" s="226"/>
      <c r="L14" s="227"/>
      <c r="M14" s="83"/>
      <c r="N14" s="83"/>
      <c r="O14" s="83"/>
    </row>
    <row r="15" spans="2:31" ht="39.950000000000003" customHeight="1">
      <c r="B15" s="214" t="s">
        <v>86</v>
      </c>
      <c r="C15" s="215"/>
      <c r="D15" s="216"/>
      <c r="E15" s="263" t="s">
        <v>87</v>
      </c>
      <c r="F15" s="215"/>
      <c r="G15" s="215"/>
      <c r="H15" s="215"/>
      <c r="I15" s="216"/>
      <c r="J15" s="264" t="s">
        <v>88</v>
      </c>
      <c r="K15" s="265"/>
      <c r="L15" s="95" t="s">
        <v>89</v>
      </c>
      <c r="M15" s="83"/>
      <c r="N15" s="83"/>
      <c r="O15" s="83"/>
    </row>
    <row r="16" spans="2:31" ht="39.950000000000003" customHeight="1">
      <c r="B16" s="246" t="s">
        <v>1</v>
      </c>
      <c r="C16" s="232" t="s">
        <v>2</v>
      </c>
      <c r="D16" s="233"/>
      <c r="E16" s="207">
        <v>0</v>
      </c>
      <c r="F16" s="208"/>
      <c r="G16" s="89">
        <v>0</v>
      </c>
      <c r="H16" s="88">
        <v>0</v>
      </c>
      <c r="I16" s="91"/>
      <c r="J16" s="173" t="s">
        <v>78</v>
      </c>
      <c r="K16" s="174"/>
      <c r="L16" s="177" t="s">
        <v>93</v>
      </c>
      <c r="M16" s="83"/>
      <c r="N16" s="83"/>
      <c r="O16" s="83"/>
    </row>
    <row r="17" spans="2:29" ht="39.950000000000003" customHeight="1">
      <c r="B17" s="247"/>
      <c r="C17" s="220"/>
      <c r="D17" s="221"/>
      <c r="E17" s="207">
        <v>0</v>
      </c>
      <c r="F17" s="208"/>
      <c r="G17" s="85">
        <v>0</v>
      </c>
      <c r="H17" s="86">
        <v>0</v>
      </c>
      <c r="I17" s="91"/>
      <c r="J17" s="175"/>
      <c r="K17" s="176"/>
      <c r="L17" s="178"/>
      <c r="M17" s="83"/>
      <c r="N17" s="83"/>
      <c r="O17" s="83"/>
    </row>
    <row r="18" spans="2:29" ht="39.950000000000003" customHeight="1">
      <c r="B18" s="248"/>
      <c r="C18" s="218" t="s">
        <v>3</v>
      </c>
      <c r="D18" s="219"/>
      <c r="E18" s="207">
        <v>0</v>
      </c>
      <c r="F18" s="208"/>
      <c r="G18" s="89">
        <v>0</v>
      </c>
      <c r="H18" s="88">
        <v>0</v>
      </c>
      <c r="I18" s="91"/>
      <c r="J18" s="200" t="s">
        <v>90</v>
      </c>
      <c r="K18" s="201"/>
      <c r="L18" s="199" t="s">
        <v>91</v>
      </c>
      <c r="M18" s="83"/>
      <c r="N18" s="83"/>
      <c r="O18" s="83"/>
    </row>
    <row r="19" spans="2:29" ht="39.950000000000003" customHeight="1">
      <c r="B19" s="248"/>
      <c r="C19" s="220"/>
      <c r="D19" s="221"/>
      <c r="E19" s="207">
        <v>0</v>
      </c>
      <c r="F19" s="208"/>
      <c r="G19" s="85">
        <v>0</v>
      </c>
      <c r="H19" s="86">
        <v>0</v>
      </c>
      <c r="I19" s="91"/>
      <c r="J19" s="175"/>
      <c r="K19" s="176"/>
      <c r="L19" s="178"/>
      <c r="M19" s="83"/>
      <c r="N19" s="83"/>
      <c r="O19" s="83"/>
    </row>
    <row r="20" spans="2:29" ht="39.950000000000003" customHeight="1">
      <c r="B20" s="248"/>
      <c r="C20" s="197" t="s">
        <v>4</v>
      </c>
      <c r="D20" s="195" t="s">
        <v>5</v>
      </c>
      <c r="E20" s="207">
        <v>0</v>
      </c>
      <c r="F20" s="208"/>
      <c r="G20" s="89">
        <v>0</v>
      </c>
      <c r="H20" s="88">
        <v>0</v>
      </c>
      <c r="I20" s="91"/>
      <c r="J20" s="200" t="s">
        <v>5</v>
      </c>
      <c r="K20" s="201"/>
      <c r="L20" s="199" t="s">
        <v>91</v>
      </c>
      <c r="M20" s="83"/>
      <c r="N20" s="83"/>
      <c r="O20" s="83"/>
    </row>
    <row r="21" spans="2:29" ht="39.950000000000003" customHeight="1">
      <c r="B21" s="249"/>
      <c r="C21" s="195"/>
      <c r="D21" s="196"/>
      <c r="E21" s="207">
        <v>0</v>
      </c>
      <c r="F21" s="208"/>
      <c r="G21" s="85">
        <v>0</v>
      </c>
      <c r="H21" s="86">
        <v>0</v>
      </c>
      <c r="I21" s="91"/>
      <c r="J21" s="175"/>
      <c r="K21" s="176"/>
      <c r="L21" s="178"/>
      <c r="M21" s="83"/>
      <c r="N21" s="83"/>
      <c r="O21" s="83"/>
    </row>
    <row r="22" spans="2:29" ht="39.950000000000003" customHeight="1">
      <c r="B22" s="249"/>
      <c r="C22" s="195"/>
      <c r="D22" s="195" t="s">
        <v>6</v>
      </c>
      <c r="E22" s="207">
        <v>0</v>
      </c>
      <c r="F22" s="208"/>
      <c r="G22" s="89">
        <v>0</v>
      </c>
      <c r="H22" s="88">
        <v>0</v>
      </c>
      <c r="I22" s="91"/>
      <c r="J22" s="200" t="s">
        <v>6</v>
      </c>
      <c r="K22" s="201"/>
      <c r="L22" s="199" t="s">
        <v>92</v>
      </c>
      <c r="M22" s="83"/>
      <c r="N22" s="83"/>
      <c r="O22" s="83"/>
    </row>
    <row r="23" spans="2:29" ht="39.950000000000003" customHeight="1" thickBot="1">
      <c r="B23" s="250"/>
      <c r="C23" s="198"/>
      <c r="D23" s="217"/>
      <c r="E23" s="205">
        <v>0</v>
      </c>
      <c r="F23" s="206"/>
      <c r="G23" s="93">
        <v>0</v>
      </c>
      <c r="H23" s="96">
        <v>0</v>
      </c>
      <c r="I23" s="94"/>
      <c r="J23" s="202"/>
      <c r="K23" s="203"/>
      <c r="L23" s="204"/>
      <c r="M23" s="83"/>
      <c r="N23" s="83"/>
      <c r="O23" s="83"/>
    </row>
    <row r="24" spans="2:29" ht="33.75" customHeight="1" thickBot="1"/>
    <row r="25" spans="2:29" ht="39" thickBot="1">
      <c r="B25" s="179" t="s">
        <v>20</v>
      </c>
      <c r="C25" s="180"/>
      <c r="D25" s="180"/>
      <c r="E25" s="181"/>
      <c r="F25" s="87"/>
      <c r="G25" s="87"/>
      <c r="H25" s="87"/>
      <c r="I25" s="87"/>
      <c r="J25" s="84"/>
      <c r="K25" s="84"/>
      <c r="L25" s="84"/>
      <c r="M25" s="84"/>
      <c r="N25" s="84"/>
      <c r="O25" s="84"/>
      <c r="P25" s="84"/>
      <c r="Q25" s="84"/>
      <c r="R25" s="84"/>
    </row>
    <row r="26" spans="2:29" ht="39.950000000000003" customHeight="1" thickTop="1">
      <c r="B26" s="182" t="s">
        <v>85</v>
      </c>
      <c r="C26" s="183"/>
      <c r="D26" s="183"/>
      <c r="E26" s="183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5"/>
    </row>
    <row r="27" spans="2:29" ht="39.950000000000003" customHeight="1">
      <c r="B27" s="182" t="s">
        <v>119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6"/>
    </row>
    <row r="28" spans="2:29" ht="39.950000000000003" customHeight="1" thickBot="1">
      <c r="B28" s="158" t="s">
        <v>32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60"/>
    </row>
    <row r="29" spans="2:29" ht="35.25" thickTop="1" thickBot="1">
      <c r="B29" s="20"/>
      <c r="C29" s="12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  <c r="P29" s="13"/>
    </row>
    <row r="30" spans="2:29" s="17" customFormat="1" ht="52.5" customHeight="1" thickBot="1">
      <c r="B30" s="241" t="s">
        <v>57</v>
      </c>
      <c r="C30" s="242"/>
      <c r="D30" s="242"/>
      <c r="E30" s="242"/>
      <c r="F30" s="242"/>
      <c r="G30" s="242"/>
      <c r="H30" s="243"/>
      <c r="I30" s="243"/>
      <c r="J30" s="243"/>
      <c r="K30" s="243"/>
      <c r="L30" s="243"/>
      <c r="M30" s="243"/>
      <c r="N30" s="243"/>
      <c r="O30" s="244"/>
      <c r="P30" s="245"/>
      <c r="R30" s="45"/>
      <c r="T30" s="18"/>
      <c r="U30" s="48"/>
      <c r="V30" s="48"/>
      <c r="W30" s="48"/>
      <c r="X30" s="49"/>
      <c r="Y30" s="49"/>
      <c r="Z30" s="49"/>
      <c r="AA30" s="49"/>
      <c r="AB30" s="49"/>
      <c r="AC30" s="49"/>
    </row>
    <row r="31" spans="2:29" ht="21" customHeight="1" thickBot="1">
      <c r="B31" s="19"/>
      <c r="F31" s="14"/>
      <c r="T31" s="1"/>
      <c r="U31" s="47"/>
      <c r="V31" s="47"/>
      <c r="W31" s="47"/>
      <c r="Z31" s="46"/>
      <c r="AA31" s="46"/>
      <c r="AB31" s="46"/>
      <c r="AC31" s="46"/>
    </row>
    <row r="32" spans="2:29" ht="27.75" customHeight="1">
      <c r="B32" s="171" t="s">
        <v>21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 t="s">
        <v>17</v>
      </c>
      <c r="N32" s="163"/>
      <c r="O32" s="163"/>
      <c r="P32" s="164"/>
      <c r="Q32" s="3"/>
      <c r="T32" s="1"/>
      <c r="U32" s="47"/>
      <c r="V32" s="47"/>
      <c r="W32" s="47"/>
    </row>
    <row r="33" spans="1:37" ht="26.25">
      <c r="B33" s="144" t="s">
        <v>10</v>
      </c>
      <c r="C33" s="172" t="s">
        <v>86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65"/>
      <c r="N33" s="165"/>
      <c r="O33" s="165"/>
      <c r="P33" s="166"/>
      <c r="Q33" s="3"/>
      <c r="T33" s="1"/>
      <c r="U33" s="47"/>
      <c r="V33" s="47"/>
      <c r="W33" s="47"/>
    </row>
    <row r="34" spans="1:37" ht="30" customHeight="1">
      <c r="B34" s="145" t="s">
        <v>44</v>
      </c>
      <c r="C34" s="285" t="s">
        <v>111</v>
      </c>
      <c r="D34" s="285"/>
      <c r="E34" s="285"/>
      <c r="F34" s="285"/>
      <c r="G34" s="285"/>
      <c r="H34" s="285"/>
      <c r="I34" s="285"/>
      <c r="J34" s="285"/>
      <c r="K34" s="285"/>
      <c r="L34" s="285"/>
      <c r="M34" s="167">
        <v>1</v>
      </c>
      <c r="N34" s="167"/>
      <c r="O34" s="167"/>
      <c r="P34" s="168"/>
      <c r="Q34" s="3"/>
      <c r="T34" s="1"/>
      <c r="U34" s="47"/>
      <c r="V34" s="47"/>
      <c r="W34" s="47"/>
    </row>
    <row r="35" spans="1:37" ht="30" customHeight="1">
      <c r="B35" s="145" t="s">
        <v>45</v>
      </c>
      <c r="C35" s="161" t="s">
        <v>112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7">
        <v>1</v>
      </c>
      <c r="N35" s="167"/>
      <c r="O35" s="167"/>
      <c r="P35" s="168"/>
      <c r="Q35" s="3"/>
      <c r="T35" s="1"/>
      <c r="U35" s="47"/>
      <c r="V35" s="47"/>
      <c r="W35" s="47"/>
    </row>
    <row r="36" spans="1:37" s="3" customFormat="1" ht="30" customHeight="1">
      <c r="B36" s="145" t="s">
        <v>95</v>
      </c>
      <c r="C36" s="161" t="s">
        <v>94</v>
      </c>
      <c r="D36" s="161"/>
      <c r="E36" s="161"/>
      <c r="F36" s="161"/>
      <c r="G36" s="161" t="s">
        <v>8</v>
      </c>
      <c r="H36" s="161"/>
      <c r="I36" s="161"/>
      <c r="J36" s="161"/>
      <c r="K36" s="161"/>
      <c r="L36" s="161"/>
      <c r="M36" s="167">
        <v>1</v>
      </c>
      <c r="N36" s="167"/>
      <c r="O36" s="167"/>
      <c r="P36" s="168"/>
      <c r="R36" s="44"/>
      <c r="S36" s="1"/>
      <c r="T36" s="1"/>
      <c r="U36" s="47"/>
      <c r="V36" s="47"/>
      <c r="W36" s="47"/>
      <c r="X36" s="47"/>
      <c r="Y36" s="47"/>
      <c r="Z36" s="47"/>
      <c r="AA36" s="47"/>
      <c r="AB36" s="47"/>
      <c r="AC36" s="47"/>
      <c r="AD36" s="1"/>
      <c r="AE36" s="1"/>
      <c r="AF36" s="1"/>
      <c r="AG36" s="1"/>
      <c r="AH36" s="1"/>
      <c r="AI36" s="1"/>
      <c r="AJ36" s="1"/>
      <c r="AK36" s="1"/>
    </row>
    <row r="37" spans="1:37" s="3" customFormat="1" ht="30" customHeight="1" thickBot="1">
      <c r="A37" s="5"/>
      <c r="B37" s="146" t="s">
        <v>96</v>
      </c>
      <c r="C37" s="162"/>
      <c r="D37" s="162"/>
      <c r="E37" s="162"/>
      <c r="F37" s="162"/>
      <c r="G37" s="162" t="s">
        <v>9</v>
      </c>
      <c r="H37" s="162"/>
      <c r="I37" s="162"/>
      <c r="J37" s="162"/>
      <c r="K37" s="162"/>
      <c r="L37" s="162"/>
      <c r="M37" s="169">
        <v>0.8</v>
      </c>
      <c r="N37" s="169"/>
      <c r="O37" s="169"/>
      <c r="P37" s="170"/>
      <c r="R37" s="44"/>
      <c r="S37" s="1"/>
      <c r="T37" s="1"/>
      <c r="U37" s="47"/>
      <c r="V37" s="47"/>
      <c r="W37" s="47"/>
      <c r="X37" s="47"/>
      <c r="Y37" s="47"/>
      <c r="Z37" s="47"/>
      <c r="AA37" s="47"/>
      <c r="AB37" s="47"/>
      <c r="AC37" s="47"/>
      <c r="AD37" s="1"/>
      <c r="AE37" s="1"/>
      <c r="AF37" s="1"/>
      <c r="AG37" s="1"/>
      <c r="AH37" s="1"/>
      <c r="AI37" s="1"/>
      <c r="AJ37" s="1"/>
      <c r="AK37" s="1"/>
    </row>
    <row r="38" spans="1:37" ht="17.25" thickBot="1">
      <c r="T38" s="1"/>
      <c r="U38" s="47"/>
      <c r="V38" s="47"/>
      <c r="W38" s="47"/>
    </row>
    <row r="39" spans="1:37" s="17" customFormat="1" ht="52.5" customHeight="1" thickBot="1">
      <c r="B39" s="241" t="s">
        <v>55</v>
      </c>
      <c r="C39" s="242"/>
      <c r="D39" s="242"/>
      <c r="E39" s="242"/>
      <c r="F39" s="242"/>
      <c r="G39" s="242"/>
      <c r="H39" s="243"/>
      <c r="I39" s="243"/>
      <c r="J39" s="243"/>
      <c r="K39" s="243"/>
      <c r="L39" s="243"/>
      <c r="M39" s="243"/>
      <c r="N39" s="243"/>
      <c r="O39" s="244"/>
      <c r="P39" s="245"/>
      <c r="R39" s="45"/>
      <c r="T39" s="18"/>
      <c r="U39" s="48"/>
      <c r="V39" s="48"/>
      <c r="W39" s="48"/>
      <c r="X39" s="49"/>
      <c r="Y39" s="49"/>
      <c r="Z39" s="49"/>
      <c r="AA39" s="49"/>
      <c r="AB39" s="49"/>
      <c r="AC39" s="49"/>
    </row>
    <row r="40" spans="1:37" ht="17.25" thickBot="1"/>
    <row r="41" spans="1:37" s="3" customFormat="1" ht="39" thickBot="1">
      <c r="B41" s="212" t="s">
        <v>19</v>
      </c>
      <c r="C41" s="213"/>
      <c r="D41" s="87"/>
      <c r="E41" s="87"/>
      <c r="F41" s="87"/>
      <c r="G41" s="87"/>
      <c r="H41" s="87"/>
      <c r="I41" s="8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47"/>
      <c r="Z41" s="47"/>
      <c r="AA41" s="47"/>
      <c r="AB41" s="47"/>
      <c r="AC41" s="47"/>
      <c r="AD41" s="1"/>
      <c r="AE41" s="1"/>
    </row>
    <row r="42" spans="1:37" s="3" customFormat="1" ht="39.950000000000003" customHeight="1" thickTop="1">
      <c r="B42" s="100" t="s">
        <v>113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84"/>
      <c r="T42" s="84"/>
      <c r="U42" s="84"/>
      <c r="V42" s="84"/>
      <c r="W42" s="84"/>
      <c r="X42" s="84"/>
      <c r="Y42" s="47"/>
      <c r="Z42" s="47"/>
      <c r="AA42" s="47"/>
      <c r="AB42" s="47"/>
      <c r="AC42" s="47"/>
      <c r="AD42" s="1"/>
      <c r="AE42" s="1"/>
    </row>
    <row r="43" spans="1:37" s="3" customFormat="1" ht="39.950000000000003" customHeight="1">
      <c r="B43" s="103" t="s">
        <v>116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7"/>
      <c r="O43" s="99"/>
      <c r="P43" s="99"/>
      <c r="Q43" s="97"/>
      <c r="R43" s="92"/>
      <c r="S43" s="84"/>
      <c r="T43" s="84"/>
      <c r="U43" s="84"/>
      <c r="V43" s="84"/>
      <c r="W43" s="84"/>
      <c r="X43" s="84"/>
      <c r="Y43" s="47"/>
      <c r="Z43" s="47"/>
      <c r="AA43" s="47"/>
      <c r="AB43" s="47"/>
      <c r="AC43" s="47"/>
      <c r="AD43" s="1"/>
      <c r="AE43" s="1"/>
    </row>
    <row r="44" spans="1:37" s="3" customFormat="1" ht="39.950000000000003" customHeight="1">
      <c r="B44" s="103" t="s">
        <v>117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2"/>
      <c r="S44" s="84"/>
      <c r="T44" s="84"/>
      <c r="U44" s="84"/>
      <c r="V44" s="84"/>
      <c r="W44" s="84"/>
      <c r="X44" s="84"/>
      <c r="Y44" s="47"/>
      <c r="Z44" s="47"/>
      <c r="AA44" s="47"/>
      <c r="AB44" s="47"/>
      <c r="AC44" s="47"/>
      <c r="AD44" s="1"/>
      <c r="AE44" s="1"/>
    </row>
    <row r="45" spans="1:37" s="15" customFormat="1" ht="39.950000000000003" customHeight="1" thickBot="1">
      <c r="B45" s="104" t="s">
        <v>54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6"/>
      <c r="S45" s="84"/>
      <c r="T45" s="84"/>
      <c r="U45" s="84"/>
      <c r="V45" s="84"/>
      <c r="W45" s="84"/>
      <c r="X45" s="84"/>
      <c r="Y45" s="50"/>
      <c r="Z45" s="50"/>
      <c r="AA45" s="50"/>
      <c r="AB45" s="50"/>
      <c r="AC45" s="50"/>
      <c r="AD45" s="16"/>
      <c r="AE45" s="16"/>
    </row>
    <row r="46" spans="1:37" ht="18.75" thickTop="1" thickBot="1">
      <c r="B46" s="3"/>
      <c r="C46" s="4"/>
      <c r="D46" s="4"/>
      <c r="E46" s="4"/>
      <c r="F46" s="4"/>
      <c r="G46" s="4"/>
      <c r="H46" s="3"/>
      <c r="I46" s="3"/>
      <c r="J46" s="3"/>
      <c r="R46" s="1"/>
      <c r="S46" s="84"/>
      <c r="T46" s="84"/>
      <c r="U46" s="84"/>
      <c r="V46" s="84"/>
      <c r="W46" s="84"/>
      <c r="X46" s="84"/>
    </row>
    <row r="47" spans="1:37" s="3" customFormat="1" ht="27" customHeight="1" thickTop="1">
      <c r="B47" s="268" t="s">
        <v>31</v>
      </c>
      <c r="C47" s="297" t="s">
        <v>25</v>
      </c>
      <c r="D47" s="298"/>
      <c r="E47" s="251" t="s">
        <v>26</v>
      </c>
      <c r="F47" s="251" t="s">
        <v>27</v>
      </c>
      <c r="G47" s="251" t="s">
        <v>28</v>
      </c>
      <c r="H47" s="251"/>
      <c r="I47" s="252"/>
      <c r="J47" s="239" t="s">
        <v>29</v>
      </c>
      <c r="K47" s="270" t="s">
        <v>30</v>
      </c>
      <c r="L47" s="271"/>
      <c r="M47" s="271"/>
      <c r="N47" s="272"/>
      <c r="O47" s="261" t="s">
        <v>82</v>
      </c>
      <c r="P47" s="266" t="s">
        <v>59</v>
      </c>
      <c r="Q47" s="294" t="s">
        <v>60</v>
      </c>
      <c r="R47" s="295"/>
      <c r="S47" s="296"/>
      <c r="T47" s="6"/>
      <c r="U47" s="51"/>
      <c r="V47" s="51"/>
      <c r="W47" s="52"/>
      <c r="X47" s="52"/>
      <c r="Y47" s="52"/>
      <c r="Z47" s="52"/>
      <c r="AA47" s="52"/>
      <c r="AB47" s="52"/>
      <c r="AC47" s="52"/>
    </row>
    <row r="48" spans="1:37" s="3" customFormat="1" ht="27" customHeight="1" thickBot="1">
      <c r="B48" s="269"/>
      <c r="C48" s="299"/>
      <c r="D48" s="300"/>
      <c r="E48" s="253"/>
      <c r="F48" s="253"/>
      <c r="G48" s="253"/>
      <c r="H48" s="253"/>
      <c r="I48" s="254"/>
      <c r="J48" s="240"/>
      <c r="K48" s="273"/>
      <c r="L48" s="274"/>
      <c r="M48" s="274"/>
      <c r="N48" s="275"/>
      <c r="O48" s="262"/>
      <c r="P48" s="267"/>
      <c r="Q48" s="137" t="s">
        <v>61</v>
      </c>
      <c r="R48" s="138" t="s">
        <v>62</v>
      </c>
      <c r="S48" s="139" t="s">
        <v>63</v>
      </c>
      <c r="T48" s="6"/>
      <c r="U48" s="53"/>
      <c r="V48" s="54" t="s">
        <v>68</v>
      </c>
      <c r="W48" s="54" t="s">
        <v>69</v>
      </c>
      <c r="X48" s="54" t="s">
        <v>70</v>
      </c>
      <c r="Y48" s="54" t="s">
        <v>64</v>
      </c>
      <c r="Z48" s="54" t="s">
        <v>71</v>
      </c>
      <c r="AA48" s="54" t="s">
        <v>72</v>
      </c>
      <c r="AB48" s="54" t="s">
        <v>66</v>
      </c>
      <c r="AC48" s="55" t="s">
        <v>67</v>
      </c>
    </row>
    <row r="49" spans="1:41" s="3" customFormat="1" ht="22.5" customHeight="1" thickTop="1">
      <c r="B49" s="127" t="s">
        <v>23</v>
      </c>
      <c r="C49" s="301" t="s">
        <v>99</v>
      </c>
      <c r="D49" s="302"/>
      <c r="E49" s="128" t="s">
        <v>100</v>
      </c>
      <c r="F49" s="128" t="s">
        <v>101</v>
      </c>
      <c r="G49" s="129">
        <v>37682</v>
      </c>
      <c r="H49" s="128" t="s">
        <v>58</v>
      </c>
      <c r="I49" s="130">
        <v>38412</v>
      </c>
      <c r="J49" s="131" t="e">
        <f>IF(B49="",0,IF(#REF!="타직무",VLOOKUP(B49,$B$34:$M$37,8,FALSE),VLOOKUP(B49,$B$34:$M$37,7,FALSE)))</f>
        <v>#REF!</v>
      </c>
      <c r="K49" s="276" t="s">
        <v>114</v>
      </c>
      <c r="L49" s="277"/>
      <c r="M49" s="277"/>
      <c r="N49" s="278"/>
      <c r="O49" s="132">
        <f t="shared" ref="O49:O66" si="0">IF(G49="",0,IF(Q49="3년",36,IF(Q49="2년",24,IF(Q49=0,(DATEDIF(G49,I49,"m"))+1,DATEDIF(G49,I49,"m")))))</f>
        <v>23</v>
      </c>
      <c r="P49" s="133">
        <f t="shared" ref="P49:P66" si="1">IF(G49="",0,IF(OR(Q49="3년",Q49="2년"),0,I49-AJ49+1))</f>
        <v>0</v>
      </c>
      <c r="Q49" s="134">
        <f>VLOOKUP(B49,$B$34:$P$37,12,FALSE)</f>
        <v>1</v>
      </c>
      <c r="R49" s="135">
        <f t="shared" ref="R49:R66" si="2">IF(G49="",0,IF(Q49="3년",36,IF(Q49="2년",24,O49*Q49)))</f>
        <v>23</v>
      </c>
      <c r="S49" s="136">
        <f t="shared" ref="S49:S66" si="3">IF(G49="",0,IF(OR(Q49="3년",Q49="2년"),0,P49*Q49))</f>
        <v>0</v>
      </c>
      <c r="T49" s="7"/>
      <c r="AA49" s="58"/>
      <c r="AB49" s="58"/>
      <c r="AC49" s="59"/>
      <c r="AJ49" s="56">
        <f t="shared" ref="AJ49:AJ67" si="4">IF((DAY(G49)-DAY(I49)-1)=0,I49+1,IF(DAY(G49)&gt;DAY(I49),DATE(YEAR(I49),MONTH(I49)-MONTH(1),DAY(G49)),DATE(YEAR(I49),MONTH(I49),DAY(G49))))</f>
        <v>38413</v>
      </c>
      <c r="AK49" s="54">
        <f t="shared" ref="AK49:AK66" si="5">ROUNDDOWN(O49/12,0)</f>
        <v>1</v>
      </c>
      <c r="AL49" s="54">
        <f t="shared" ref="AL49:AL66" si="6">O49-(AK49*12)</f>
        <v>11</v>
      </c>
      <c r="AM49" s="54">
        <f t="shared" ref="AM49:AM66" si="7">S49</f>
        <v>0</v>
      </c>
      <c r="AN49" s="57">
        <f t="shared" ref="AN49:AN66" si="8">S49/30</f>
        <v>0</v>
      </c>
      <c r="AO49" s="57">
        <f t="shared" ref="AO49:AO66" si="9">P49/30</f>
        <v>0</v>
      </c>
    </row>
    <row r="50" spans="1:41" s="3" customFormat="1" ht="22.5" customHeight="1">
      <c r="B50" s="108" t="s">
        <v>24</v>
      </c>
      <c r="C50" s="303" t="s">
        <v>11</v>
      </c>
      <c r="D50" s="304"/>
      <c r="E50" s="77" t="s">
        <v>12</v>
      </c>
      <c r="F50" s="77" t="s">
        <v>13</v>
      </c>
      <c r="G50" s="78">
        <v>37332</v>
      </c>
      <c r="H50" s="77" t="s">
        <v>7</v>
      </c>
      <c r="I50" s="121">
        <v>37437</v>
      </c>
      <c r="J50" s="124" t="e">
        <f>IF(B50="",0,IF(#REF!="타직무",VLOOKUP(B50,$B$34:$M$37,8,FALSE),VLOOKUP(B50,$B$34:$M$37,7,FALSE)))</f>
        <v>#REF!</v>
      </c>
      <c r="K50" s="279"/>
      <c r="L50" s="280"/>
      <c r="M50" s="280"/>
      <c r="N50" s="281"/>
      <c r="O50" s="74">
        <f t="shared" si="0"/>
        <v>3</v>
      </c>
      <c r="P50" s="75">
        <f t="shared" si="1"/>
        <v>14</v>
      </c>
      <c r="Q50" s="76">
        <f t="shared" ref="Q50:Q66" si="10">VLOOKUP(B50,$B$34:$P$37,12,FALSE)</f>
        <v>1</v>
      </c>
      <c r="R50" s="79">
        <f t="shared" si="2"/>
        <v>3</v>
      </c>
      <c r="S50" s="109">
        <f t="shared" si="3"/>
        <v>14</v>
      </c>
      <c r="T50" s="7"/>
      <c r="AA50" s="58"/>
      <c r="AB50" s="58"/>
      <c r="AC50" s="59"/>
      <c r="AJ50" s="56">
        <f t="shared" si="4"/>
        <v>37424</v>
      </c>
      <c r="AK50" s="54">
        <f t="shared" si="5"/>
        <v>0</v>
      </c>
      <c r="AL50" s="54">
        <f t="shared" si="6"/>
        <v>3</v>
      </c>
      <c r="AM50" s="54">
        <f t="shared" si="7"/>
        <v>14</v>
      </c>
      <c r="AN50" s="57">
        <f t="shared" si="8"/>
        <v>0.46666666666666667</v>
      </c>
      <c r="AO50" s="57">
        <f t="shared" si="9"/>
        <v>0.46666666666666667</v>
      </c>
    </row>
    <row r="51" spans="1:41" s="3" customFormat="1" ht="22.5" customHeight="1">
      <c r="B51" s="108" t="s">
        <v>97</v>
      </c>
      <c r="C51" s="303" t="s">
        <v>102</v>
      </c>
      <c r="D51" s="304"/>
      <c r="E51" s="77" t="s">
        <v>103</v>
      </c>
      <c r="F51" s="77" t="s">
        <v>104</v>
      </c>
      <c r="G51" s="78">
        <v>38838</v>
      </c>
      <c r="H51" s="77" t="s">
        <v>58</v>
      </c>
      <c r="I51" s="121">
        <v>41460</v>
      </c>
      <c r="J51" s="124" t="e">
        <f>IF(B51="",0,IF(#REF!="타직무",VLOOKUP(B51,$B$34:$M$37,8,FALSE),VLOOKUP(B51,$B$34:$M$37,7,FALSE)))</f>
        <v>#REF!</v>
      </c>
      <c r="K51" s="279"/>
      <c r="L51" s="280"/>
      <c r="M51" s="280"/>
      <c r="N51" s="281"/>
      <c r="O51" s="74">
        <f t="shared" si="0"/>
        <v>86</v>
      </c>
      <c r="P51" s="75">
        <f t="shared" si="1"/>
        <v>5</v>
      </c>
      <c r="Q51" s="76">
        <f t="shared" si="10"/>
        <v>1</v>
      </c>
      <c r="R51" s="79">
        <f t="shared" si="2"/>
        <v>86</v>
      </c>
      <c r="S51" s="109">
        <f t="shared" si="3"/>
        <v>5</v>
      </c>
      <c r="T51" s="7"/>
      <c r="AA51" s="58"/>
      <c r="AB51" s="58"/>
      <c r="AC51" s="59"/>
      <c r="AJ51" s="56">
        <f t="shared" si="4"/>
        <v>41456</v>
      </c>
      <c r="AK51" s="54">
        <f t="shared" si="5"/>
        <v>7</v>
      </c>
      <c r="AL51" s="54">
        <f t="shared" si="6"/>
        <v>2</v>
      </c>
      <c r="AM51" s="54">
        <f t="shared" si="7"/>
        <v>5</v>
      </c>
      <c r="AN51" s="57">
        <f t="shared" si="8"/>
        <v>0.16666666666666666</v>
      </c>
      <c r="AO51" s="57">
        <f t="shared" si="9"/>
        <v>0.16666666666666666</v>
      </c>
    </row>
    <row r="52" spans="1:41" s="3" customFormat="1" ht="22.5" customHeight="1">
      <c r="B52" s="108" t="s">
        <v>98</v>
      </c>
      <c r="C52" s="303" t="s">
        <v>14</v>
      </c>
      <c r="D52" s="304"/>
      <c r="E52" s="77" t="s">
        <v>15</v>
      </c>
      <c r="F52" s="77" t="s">
        <v>16</v>
      </c>
      <c r="G52" s="78">
        <v>38838</v>
      </c>
      <c r="H52" s="77" t="s">
        <v>7</v>
      </c>
      <c r="I52" s="121">
        <v>41460</v>
      </c>
      <c r="J52" s="124" t="e">
        <f>IF(B52="",0,IF(#REF!="타직무",VLOOKUP(B52,$B$34:$M$37,8,FALSE),VLOOKUP(B52,$B$34:$M$37,7,FALSE)))</f>
        <v>#REF!</v>
      </c>
      <c r="K52" s="282"/>
      <c r="L52" s="283"/>
      <c r="M52" s="283"/>
      <c r="N52" s="284"/>
      <c r="O52" s="74">
        <f t="shared" si="0"/>
        <v>86</v>
      </c>
      <c r="P52" s="75">
        <f t="shared" si="1"/>
        <v>5</v>
      </c>
      <c r="Q52" s="76">
        <f t="shared" si="10"/>
        <v>0.8</v>
      </c>
      <c r="R52" s="79">
        <f t="shared" si="2"/>
        <v>68.8</v>
      </c>
      <c r="S52" s="109">
        <f t="shared" si="3"/>
        <v>4</v>
      </c>
      <c r="T52" s="7"/>
      <c r="AA52" s="58"/>
      <c r="AB52" s="58"/>
      <c r="AC52" s="59"/>
      <c r="AJ52" s="56">
        <f t="shared" si="4"/>
        <v>41456</v>
      </c>
      <c r="AK52" s="54">
        <f t="shared" si="5"/>
        <v>7</v>
      </c>
      <c r="AL52" s="54">
        <f t="shared" si="6"/>
        <v>2</v>
      </c>
      <c r="AM52" s="54">
        <f t="shared" si="7"/>
        <v>4</v>
      </c>
      <c r="AN52" s="57">
        <f t="shared" si="8"/>
        <v>0.13333333333333333</v>
      </c>
      <c r="AO52" s="57">
        <f t="shared" si="9"/>
        <v>0.16666666666666666</v>
      </c>
    </row>
    <row r="53" spans="1:41" s="3" customFormat="1" ht="22.5" customHeight="1">
      <c r="B53" s="110" t="s">
        <v>105</v>
      </c>
      <c r="C53" s="156"/>
      <c r="D53" s="157"/>
      <c r="E53" s="32"/>
      <c r="F53" s="32"/>
      <c r="G53" s="33"/>
      <c r="H53" s="34" t="s">
        <v>58</v>
      </c>
      <c r="I53" s="122"/>
      <c r="J53" s="125">
        <f t="shared" ref="J53:J66" si="11">IF(B53="",0,IF(C53="타직무",VLOOKUP(B53,$B$34:$M$37,8,FALSE),VLOOKUP(B53,$B$34:$M$37,7,FALSE)))</f>
        <v>0</v>
      </c>
      <c r="K53" s="147"/>
      <c r="L53" s="148"/>
      <c r="M53" s="148"/>
      <c r="N53" s="149"/>
      <c r="O53" s="73">
        <f t="shared" si="0"/>
        <v>0</v>
      </c>
      <c r="P53" s="70">
        <f t="shared" si="1"/>
        <v>0</v>
      </c>
      <c r="Q53" s="71">
        <f t="shared" si="10"/>
        <v>1</v>
      </c>
      <c r="R53" s="72">
        <f t="shared" si="2"/>
        <v>0</v>
      </c>
      <c r="S53" s="111">
        <f t="shared" si="3"/>
        <v>0</v>
      </c>
      <c r="T53" s="7"/>
      <c r="AA53" s="58"/>
      <c r="AB53" s="58"/>
      <c r="AC53" s="59"/>
      <c r="AJ53" s="56">
        <f t="shared" si="4"/>
        <v>0</v>
      </c>
      <c r="AK53" s="54">
        <f t="shared" si="5"/>
        <v>0</v>
      </c>
      <c r="AL53" s="54">
        <f t="shared" si="6"/>
        <v>0</v>
      </c>
      <c r="AM53" s="54">
        <f t="shared" si="7"/>
        <v>0</v>
      </c>
      <c r="AN53" s="57">
        <f t="shared" si="8"/>
        <v>0</v>
      </c>
      <c r="AO53" s="57">
        <f t="shared" si="9"/>
        <v>0</v>
      </c>
    </row>
    <row r="54" spans="1:41" s="3" customFormat="1" ht="22.5" customHeight="1">
      <c r="B54" s="110" t="s">
        <v>106</v>
      </c>
      <c r="C54" s="156"/>
      <c r="D54" s="157"/>
      <c r="E54" s="32"/>
      <c r="F54" s="32"/>
      <c r="G54" s="33"/>
      <c r="H54" s="34" t="s">
        <v>58</v>
      </c>
      <c r="I54" s="122"/>
      <c r="J54" s="125">
        <f t="shared" si="11"/>
        <v>0</v>
      </c>
      <c r="K54" s="150"/>
      <c r="L54" s="151"/>
      <c r="M54" s="151"/>
      <c r="N54" s="152"/>
      <c r="O54" s="73">
        <f t="shared" si="0"/>
        <v>0</v>
      </c>
      <c r="P54" s="70">
        <f t="shared" si="1"/>
        <v>0</v>
      </c>
      <c r="Q54" s="71">
        <f t="shared" si="10"/>
        <v>1</v>
      </c>
      <c r="R54" s="72">
        <f t="shared" si="2"/>
        <v>0</v>
      </c>
      <c r="S54" s="111">
        <f t="shared" si="3"/>
        <v>0</v>
      </c>
      <c r="T54" s="7"/>
      <c r="AA54" s="58"/>
      <c r="AB54" s="58"/>
      <c r="AC54" s="59"/>
      <c r="AJ54" s="56">
        <f t="shared" si="4"/>
        <v>0</v>
      </c>
      <c r="AK54" s="54">
        <f t="shared" si="5"/>
        <v>0</v>
      </c>
      <c r="AL54" s="54">
        <f t="shared" si="6"/>
        <v>0</v>
      </c>
      <c r="AM54" s="54">
        <f t="shared" si="7"/>
        <v>0</v>
      </c>
      <c r="AN54" s="57">
        <f t="shared" si="8"/>
        <v>0</v>
      </c>
      <c r="AO54" s="57">
        <f t="shared" si="9"/>
        <v>0</v>
      </c>
    </row>
    <row r="55" spans="1:41" s="3" customFormat="1" ht="22.5" customHeight="1">
      <c r="B55" s="110" t="s">
        <v>115</v>
      </c>
      <c r="C55" s="156"/>
      <c r="D55" s="157"/>
      <c r="E55" s="32"/>
      <c r="F55" s="32"/>
      <c r="G55" s="33"/>
      <c r="H55" s="34" t="s">
        <v>58</v>
      </c>
      <c r="I55" s="122"/>
      <c r="J55" s="125">
        <f t="shared" si="11"/>
        <v>0</v>
      </c>
      <c r="K55" s="150"/>
      <c r="L55" s="151"/>
      <c r="M55" s="151"/>
      <c r="N55" s="152"/>
      <c r="O55" s="73">
        <f t="shared" si="0"/>
        <v>0</v>
      </c>
      <c r="P55" s="70">
        <f t="shared" si="1"/>
        <v>0</v>
      </c>
      <c r="Q55" s="71">
        <f t="shared" si="10"/>
        <v>1</v>
      </c>
      <c r="R55" s="72">
        <f t="shared" si="2"/>
        <v>0</v>
      </c>
      <c r="S55" s="111">
        <f t="shared" si="3"/>
        <v>0</v>
      </c>
      <c r="T55" s="7"/>
      <c r="AA55" s="58"/>
      <c r="AB55" s="58"/>
      <c r="AC55" s="59"/>
      <c r="AJ55" s="56">
        <f t="shared" si="4"/>
        <v>0</v>
      </c>
      <c r="AK55" s="54">
        <f t="shared" si="5"/>
        <v>0</v>
      </c>
      <c r="AL55" s="54">
        <f t="shared" si="6"/>
        <v>0</v>
      </c>
      <c r="AM55" s="54">
        <f t="shared" si="7"/>
        <v>0</v>
      </c>
      <c r="AN55" s="57">
        <f t="shared" si="8"/>
        <v>0</v>
      </c>
      <c r="AO55" s="57">
        <f t="shared" si="9"/>
        <v>0</v>
      </c>
    </row>
    <row r="56" spans="1:41" s="3" customFormat="1" ht="22.5" customHeight="1">
      <c r="B56" s="110"/>
      <c r="C56" s="156"/>
      <c r="D56" s="157"/>
      <c r="E56" s="32"/>
      <c r="F56" s="32"/>
      <c r="G56" s="33"/>
      <c r="H56" s="34" t="s">
        <v>58</v>
      </c>
      <c r="I56" s="122"/>
      <c r="J56" s="125">
        <f t="shared" si="11"/>
        <v>0</v>
      </c>
      <c r="K56" s="150"/>
      <c r="L56" s="151"/>
      <c r="M56" s="151"/>
      <c r="N56" s="152"/>
      <c r="O56" s="73">
        <f t="shared" si="0"/>
        <v>0</v>
      </c>
      <c r="P56" s="70">
        <f t="shared" si="1"/>
        <v>0</v>
      </c>
      <c r="Q56" s="71" t="e">
        <f t="shared" si="10"/>
        <v>#N/A</v>
      </c>
      <c r="R56" s="72">
        <f t="shared" si="2"/>
        <v>0</v>
      </c>
      <c r="S56" s="111">
        <f t="shared" si="3"/>
        <v>0</v>
      </c>
      <c r="T56" s="7"/>
      <c r="AA56" s="58"/>
      <c r="AB56" s="58"/>
      <c r="AC56" s="59"/>
      <c r="AJ56" s="56">
        <f t="shared" si="4"/>
        <v>0</v>
      </c>
      <c r="AK56" s="54">
        <f t="shared" si="5"/>
        <v>0</v>
      </c>
      <c r="AL56" s="54">
        <f t="shared" si="6"/>
        <v>0</v>
      </c>
      <c r="AM56" s="54">
        <f t="shared" si="7"/>
        <v>0</v>
      </c>
      <c r="AN56" s="57">
        <f t="shared" si="8"/>
        <v>0</v>
      </c>
      <c r="AO56" s="57">
        <f t="shared" si="9"/>
        <v>0</v>
      </c>
    </row>
    <row r="57" spans="1:41" s="3" customFormat="1" ht="22.5" customHeight="1">
      <c r="B57" s="110"/>
      <c r="C57" s="156"/>
      <c r="D57" s="157"/>
      <c r="E57" s="32"/>
      <c r="F57" s="32"/>
      <c r="G57" s="33"/>
      <c r="H57" s="34" t="s">
        <v>7</v>
      </c>
      <c r="I57" s="122"/>
      <c r="J57" s="125">
        <f t="shared" si="11"/>
        <v>0</v>
      </c>
      <c r="K57" s="150"/>
      <c r="L57" s="151"/>
      <c r="M57" s="151"/>
      <c r="N57" s="152"/>
      <c r="O57" s="73">
        <f t="shared" si="0"/>
        <v>0</v>
      </c>
      <c r="P57" s="70">
        <f t="shared" si="1"/>
        <v>0</v>
      </c>
      <c r="Q57" s="71" t="e">
        <f t="shared" si="10"/>
        <v>#N/A</v>
      </c>
      <c r="R57" s="72">
        <f t="shared" si="2"/>
        <v>0</v>
      </c>
      <c r="S57" s="111">
        <f t="shared" si="3"/>
        <v>0</v>
      </c>
      <c r="T57" s="7"/>
      <c r="AA57" s="58"/>
      <c r="AB57" s="58"/>
      <c r="AC57" s="59"/>
      <c r="AJ57" s="56">
        <f t="shared" si="4"/>
        <v>0</v>
      </c>
      <c r="AK57" s="54">
        <f t="shared" si="5"/>
        <v>0</v>
      </c>
      <c r="AL57" s="54">
        <f t="shared" si="6"/>
        <v>0</v>
      </c>
      <c r="AM57" s="54">
        <f t="shared" si="7"/>
        <v>0</v>
      </c>
      <c r="AN57" s="57">
        <f t="shared" si="8"/>
        <v>0</v>
      </c>
      <c r="AO57" s="57">
        <f t="shared" si="9"/>
        <v>0</v>
      </c>
    </row>
    <row r="58" spans="1:41" s="3" customFormat="1" ht="22.5" customHeight="1">
      <c r="B58" s="110"/>
      <c r="C58" s="156"/>
      <c r="D58" s="157"/>
      <c r="E58" s="32"/>
      <c r="F58" s="32"/>
      <c r="G58" s="33"/>
      <c r="H58" s="34" t="s">
        <v>7</v>
      </c>
      <c r="I58" s="122"/>
      <c r="J58" s="125">
        <f t="shared" si="11"/>
        <v>0</v>
      </c>
      <c r="K58" s="150"/>
      <c r="L58" s="151"/>
      <c r="M58" s="151"/>
      <c r="N58" s="152"/>
      <c r="O58" s="73">
        <f t="shared" si="0"/>
        <v>0</v>
      </c>
      <c r="P58" s="70">
        <f t="shared" si="1"/>
        <v>0</v>
      </c>
      <c r="Q58" s="71" t="e">
        <f t="shared" si="10"/>
        <v>#N/A</v>
      </c>
      <c r="R58" s="72">
        <f t="shared" si="2"/>
        <v>0</v>
      </c>
      <c r="S58" s="111">
        <f t="shared" si="3"/>
        <v>0</v>
      </c>
      <c r="T58" s="7"/>
      <c r="AA58" s="58"/>
      <c r="AB58" s="58"/>
      <c r="AC58" s="59"/>
      <c r="AJ58" s="56">
        <f t="shared" si="4"/>
        <v>0</v>
      </c>
      <c r="AK58" s="54">
        <f t="shared" si="5"/>
        <v>0</v>
      </c>
      <c r="AL58" s="54">
        <f t="shared" si="6"/>
        <v>0</v>
      </c>
      <c r="AM58" s="54">
        <f t="shared" si="7"/>
        <v>0</v>
      </c>
      <c r="AN58" s="57">
        <f t="shared" si="8"/>
        <v>0</v>
      </c>
      <c r="AO58" s="57">
        <f t="shared" si="9"/>
        <v>0</v>
      </c>
    </row>
    <row r="59" spans="1:41" s="3" customFormat="1" ht="22.5" customHeight="1">
      <c r="B59" s="110"/>
      <c r="C59" s="156"/>
      <c r="D59" s="157"/>
      <c r="E59" s="32"/>
      <c r="F59" s="32"/>
      <c r="G59" s="33"/>
      <c r="H59" s="34" t="s">
        <v>7</v>
      </c>
      <c r="I59" s="122"/>
      <c r="J59" s="125">
        <f t="shared" si="11"/>
        <v>0</v>
      </c>
      <c r="K59" s="150"/>
      <c r="L59" s="151"/>
      <c r="M59" s="151"/>
      <c r="N59" s="152"/>
      <c r="O59" s="73">
        <f t="shared" si="0"/>
        <v>0</v>
      </c>
      <c r="P59" s="70">
        <f t="shared" si="1"/>
        <v>0</v>
      </c>
      <c r="Q59" s="71" t="e">
        <f t="shared" si="10"/>
        <v>#N/A</v>
      </c>
      <c r="R59" s="72">
        <f t="shared" si="2"/>
        <v>0</v>
      </c>
      <c r="S59" s="111">
        <f t="shared" si="3"/>
        <v>0</v>
      </c>
      <c r="AA59" s="58"/>
      <c r="AB59" s="58"/>
      <c r="AC59" s="59"/>
      <c r="AJ59" s="56">
        <f t="shared" si="4"/>
        <v>0</v>
      </c>
      <c r="AK59" s="54">
        <f t="shared" si="5"/>
        <v>0</v>
      </c>
      <c r="AL59" s="54">
        <f t="shared" si="6"/>
        <v>0</v>
      </c>
      <c r="AM59" s="54">
        <f t="shared" si="7"/>
        <v>0</v>
      </c>
      <c r="AN59" s="57">
        <f t="shared" si="8"/>
        <v>0</v>
      </c>
      <c r="AO59" s="57">
        <f t="shared" si="9"/>
        <v>0</v>
      </c>
    </row>
    <row r="60" spans="1:41" ht="22.5" customHeight="1">
      <c r="A60" s="3"/>
      <c r="B60" s="110"/>
      <c r="C60" s="156"/>
      <c r="D60" s="157"/>
      <c r="E60" s="32"/>
      <c r="F60" s="32"/>
      <c r="G60" s="33"/>
      <c r="H60" s="34" t="s">
        <v>7</v>
      </c>
      <c r="I60" s="122"/>
      <c r="J60" s="125">
        <f t="shared" si="11"/>
        <v>0</v>
      </c>
      <c r="K60" s="150"/>
      <c r="L60" s="151"/>
      <c r="M60" s="151"/>
      <c r="N60" s="152"/>
      <c r="O60" s="73">
        <f t="shared" si="0"/>
        <v>0</v>
      </c>
      <c r="P60" s="70">
        <f t="shared" si="1"/>
        <v>0</v>
      </c>
      <c r="Q60" s="71" t="e">
        <f t="shared" si="10"/>
        <v>#N/A</v>
      </c>
      <c r="R60" s="72">
        <f t="shared" si="2"/>
        <v>0</v>
      </c>
      <c r="S60" s="111">
        <f t="shared" si="3"/>
        <v>0</v>
      </c>
      <c r="T60" s="3"/>
      <c r="AA60" s="58"/>
      <c r="AB60" s="58"/>
      <c r="AC60" s="59"/>
      <c r="AD60" s="3"/>
      <c r="AE60" s="3"/>
      <c r="AJ60" s="56">
        <f t="shared" si="4"/>
        <v>0</v>
      </c>
      <c r="AK60" s="54">
        <f t="shared" si="5"/>
        <v>0</v>
      </c>
      <c r="AL60" s="54">
        <f t="shared" si="6"/>
        <v>0</v>
      </c>
      <c r="AM60" s="54">
        <f t="shared" si="7"/>
        <v>0</v>
      </c>
      <c r="AN60" s="57">
        <f t="shared" si="8"/>
        <v>0</v>
      </c>
      <c r="AO60" s="57">
        <f t="shared" si="9"/>
        <v>0</v>
      </c>
    </row>
    <row r="61" spans="1:41" ht="22.5" customHeight="1">
      <c r="A61" s="3"/>
      <c r="B61" s="110"/>
      <c r="C61" s="156"/>
      <c r="D61" s="157"/>
      <c r="E61" s="32"/>
      <c r="F61" s="32"/>
      <c r="G61" s="33"/>
      <c r="H61" s="34" t="s">
        <v>7</v>
      </c>
      <c r="I61" s="122"/>
      <c r="J61" s="125">
        <f t="shared" si="11"/>
        <v>0</v>
      </c>
      <c r="K61" s="150"/>
      <c r="L61" s="151"/>
      <c r="M61" s="151"/>
      <c r="N61" s="152"/>
      <c r="O61" s="73">
        <f t="shared" si="0"/>
        <v>0</v>
      </c>
      <c r="P61" s="70">
        <f t="shared" si="1"/>
        <v>0</v>
      </c>
      <c r="Q61" s="71" t="e">
        <f t="shared" si="10"/>
        <v>#N/A</v>
      </c>
      <c r="R61" s="72">
        <f t="shared" si="2"/>
        <v>0</v>
      </c>
      <c r="S61" s="111">
        <f t="shared" si="3"/>
        <v>0</v>
      </c>
      <c r="T61" s="3"/>
      <c r="AA61" s="58"/>
      <c r="AB61" s="58"/>
      <c r="AC61" s="59"/>
      <c r="AD61" s="3"/>
      <c r="AE61" s="3"/>
      <c r="AJ61" s="56">
        <f t="shared" si="4"/>
        <v>0</v>
      </c>
      <c r="AK61" s="54">
        <f t="shared" si="5"/>
        <v>0</v>
      </c>
      <c r="AL61" s="54">
        <f t="shared" si="6"/>
        <v>0</v>
      </c>
      <c r="AM61" s="54">
        <f t="shared" si="7"/>
        <v>0</v>
      </c>
      <c r="AN61" s="57">
        <f t="shared" si="8"/>
        <v>0</v>
      </c>
      <c r="AO61" s="57">
        <f t="shared" si="9"/>
        <v>0</v>
      </c>
    </row>
    <row r="62" spans="1:41" ht="22.5" customHeight="1">
      <c r="A62" s="3"/>
      <c r="B62" s="110"/>
      <c r="C62" s="156"/>
      <c r="D62" s="157"/>
      <c r="E62" s="32"/>
      <c r="F62" s="32"/>
      <c r="G62" s="33"/>
      <c r="H62" s="34" t="s">
        <v>7</v>
      </c>
      <c r="I62" s="122"/>
      <c r="J62" s="125">
        <f t="shared" si="11"/>
        <v>0</v>
      </c>
      <c r="K62" s="150"/>
      <c r="L62" s="151"/>
      <c r="M62" s="151"/>
      <c r="N62" s="152"/>
      <c r="O62" s="73">
        <f t="shared" si="0"/>
        <v>0</v>
      </c>
      <c r="P62" s="70">
        <f t="shared" si="1"/>
        <v>0</v>
      </c>
      <c r="Q62" s="71" t="e">
        <f t="shared" si="10"/>
        <v>#N/A</v>
      </c>
      <c r="R62" s="72">
        <f t="shared" si="2"/>
        <v>0</v>
      </c>
      <c r="S62" s="111">
        <f t="shared" si="3"/>
        <v>0</v>
      </c>
      <c r="T62" s="3"/>
      <c r="AA62" s="58"/>
      <c r="AB62" s="58"/>
      <c r="AC62" s="59"/>
      <c r="AD62" s="3"/>
      <c r="AE62" s="3"/>
      <c r="AJ62" s="56">
        <f t="shared" si="4"/>
        <v>0</v>
      </c>
      <c r="AK62" s="54">
        <f t="shared" si="5"/>
        <v>0</v>
      </c>
      <c r="AL62" s="54">
        <f t="shared" si="6"/>
        <v>0</v>
      </c>
      <c r="AM62" s="54">
        <f t="shared" si="7"/>
        <v>0</v>
      </c>
      <c r="AN62" s="57">
        <f t="shared" si="8"/>
        <v>0</v>
      </c>
      <c r="AO62" s="57">
        <f t="shared" si="9"/>
        <v>0</v>
      </c>
    </row>
    <row r="63" spans="1:41" ht="22.5" customHeight="1">
      <c r="A63" s="3"/>
      <c r="B63" s="110"/>
      <c r="C63" s="156"/>
      <c r="D63" s="157"/>
      <c r="E63" s="32"/>
      <c r="F63" s="32"/>
      <c r="G63" s="33"/>
      <c r="H63" s="34" t="s">
        <v>7</v>
      </c>
      <c r="I63" s="122"/>
      <c r="J63" s="125">
        <f t="shared" si="11"/>
        <v>0</v>
      </c>
      <c r="K63" s="150"/>
      <c r="L63" s="151"/>
      <c r="M63" s="151"/>
      <c r="N63" s="152"/>
      <c r="O63" s="73">
        <f t="shared" si="0"/>
        <v>0</v>
      </c>
      <c r="P63" s="70">
        <f t="shared" si="1"/>
        <v>0</v>
      </c>
      <c r="Q63" s="71" t="e">
        <f t="shared" si="10"/>
        <v>#N/A</v>
      </c>
      <c r="R63" s="72">
        <f t="shared" si="2"/>
        <v>0</v>
      </c>
      <c r="S63" s="111">
        <f t="shared" si="3"/>
        <v>0</v>
      </c>
      <c r="T63" s="3"/>
      <c r="AA63" s="58"/>
      <c r="AB63" s="58"/>
      <c r="AC63" s="59"/>
      <c r="AD63" s="3"/>
      <c r="AE63" s="3"/>
      <c r="AJ63" s="56">
        <f t="shared" si="4"/>
        <v>0</v>
      </c>
      <c r="AK63" s="54">
        <f t="shared" si="5"/>
        <v>0</v>
      </c>
      <c r="AL63" s="54">
        <f t="shared" si="6"/>
        <v>0</v>
      </c>
      <c r="AM63" s="54">
        <f t="shared" si="7"/>
        <v>0</v>
      </c>
      <c r="AN63" s="57">
        <f t="shared" si="8"/>
        <v>0</v>
      </c>
      <c r="AO63" s="57">
        <f t="shared" si="9"/>
        <v>0</v>
      </c>
    </row>
    <row r="64" spans="1:41" ht="22.5" customHeight="1">
      <c r="A64" s="3"/>
      <c r="B64" s="110"/>
      <c r="C64" s="156"/>
      <c r="D64" s="157"/>
      <c r="E64" s="32"/>
      <c r="F64" s="32"/>
      <c r="G64" s="33"/>
      <c r="H64" s="34" t="s">
        <v>7</v>
      </c>
      <c r="I64" s="122"/>
      <c r="J64" s="125">
        <f t="shared" si="11"/>
        <v>0</v>
      </c>
      <c r="K64" s="150"/>
      <c r="L64" s="151"/>
      <c r="M64" s="151"/>
      <c r="N64" s="152"/>
      <c r="O64" s="73">
        <f t="shared" si="0"/>
        <v>0</v>
      </c>
      <c r="P64" s="70">
        <f t="shared" si="1"/>
        <v>0</v>
      </c>
      <c r="Q64" s="71" t="e">
        <f t="shared" si="10"/>
        <v>#N/A</v>
      </c>
      <c r="R64" s="72">
        <f t="shared" si="2"/>
        <v>0</v>
      </c>
      <c r="S64" s="111">
        <f t="shared" si="3"/>
        <v>0</v>
      </c>
      <c r="T64" s="3"/>
      <c r="AA64" s="58"/>
      <c r="AB64" s="58"/>
      <c r="AC64" s="59"/>
      <c r="AD64" s="3"/>
      <c r="AE64" s="3"/>
      <c r="AJ64" s="56">
        <f t="shared" si="4"/>
        <v>0</v>
      </c>
      <c r="AK64" s="54">
        <f t="shared" si="5"/>
        <v>0</v>
      </c>
      <c r="AL64" s="54">
        <f t="shared" si="6"/>
        <v>0</v>
      </c>
      <c r="AM64" s="54">
        <f t="shared" si="7"/>
        <v>0</v>
      </c>
      <c r="AN64" s="57">
        <f t="shared" si="8"/>
        <v>0</v>
      </c>
      <c r="AO64" s="57">
        <f t="shared" si="9"/>
        <v>0</v>
      </c>
    </row>
    <row r="65" spans="1:41" ht="22.5" customHeight="1">
      <c r="A65" s="3"/>
      <c r="B65" s="110"/>
      <c r="C65" s="156"/>
      <c r="D65" s="157"/>
      <c r="E65" s="32"/>
      <c r="F65" s="32"/>
      <c r="G65" s="33"/>
      <c r="H65" s="34" t="s">
        <v>7</v>
      </c>
      <c r="I65" s="122"/>
      <c r="J65" s="125">
        <f t="shared" si="11"/>
        <v>0</v>
      </c>
      <c r="K65" s="150"/>
      <c r="L65" s="151"/>
      <c r="M65" s="151"/>
      <c r="N65" s="152"/>
      <c r="O65" s="73">
        <f t="shared" si="0"/>
        <v>0</v>
      </c>
      <c r="P65" s="70">
        <f t="shared" si="1"/>
        <v>0</v>
      </c>
      <c r="Q65" s="71" t="e">
        <f t="shared" si="10"/>
        <v>#N/A</v>
      </c>
      <c r="R65" s="72">
        <f t="shared" si="2"/>
        <v>0</v>
      </c>
      <c r="S65" s="111">
        <f t="shared" si="3"/>
        <v>0</v>
      </c>
      <c r="T65" s="3"/>
      <c r="AA65" s="58"/>
      <c r="AB65" s="58"/>
      <c r="AC65" s="59"/>
      <c r="AD65" s="3"/>
      <c r="AE65" s="3"/>
      <c r="AJ65" s="56">
        <f t="shared" si="4"/>
        <v>0</v>
      </c>
      <c r="AK65" s="54">
        <f t="shared" si="5"/>
        <v>0</v>
      </c>
      <c r="AL65" s="54">
        <f t="shared" si="6"/>
        <v>0</v>
      </c>
      <c r="AM65" s="54">
        <f t="shared" si="7"/>
        <v>0</v>
      </c>
      <c r="AN65" s="57">
        <f t="shared" si="8"/>
        <v>0</v>
      </c>
      <c r="AO65" s="57">
        <f t="shared" si="9"/>
        <v>0</v>
      </c>
    </row>
    <row r="66" spans="1:41" ht="22.5" customHeight="1" thickBot="1">
      <c r="A66" s="3"/>
      <c r="B66" s="112"/>
      <c r="C66" s="305"/>
      <c r="D66" s="306"/>
      <c r="E66" s="113"/>
      <c r="F66" s="113"/>
      <c r="G66" s="114"/>
      <c r="H66" s="115" t="s">
        <v>7</v>
      </c>
      <c r="I66" s="123"/>
      <c r="J66" s="126">
        <f t="shared" si="11"/>
        <v>0</v>
      </c>
      <c r="K66" s="153"/>
      <c r="L66" s="154"/>
      <c r="M66" s="154"/>
      <c r="N66" s="155"/>
      <c r="O66" s="116">
        <f t="shared" si="0"/>
        <v>0</v>
      </c>
      <c r="P66" s="117">
        <f t="shared" si="1"/>
        <v>0</v>
      </c>
      <c r="Q66" s="118" t="e">
        <f t="shared" si="10"/>
        <v>#N/A</v>
      </c>
      <c r="R66" s="119">
        <f t="shared" si="2"/>
        <v>0</v>
      </c>
      <c r="S66" s="120">
        <f t="shared" si="3"/>
        <v>0</v>
      </c>
      <c r="T66" s="3"/>
      <c r="AA66" s="58"/>
      <c r="AB66" s="58"/>
      <c r="AC66" s="59"/>
      <c r="AD66" s="3"/>
      <c r="AE66" s="3"/>
      <c r="AJ66" s="56">
        <f t="shared" si="4"/>
        <v>0</v>
      </c>
      <c r="AK66" s="54">
        <f t="shared" si="5"/>
        <v>0</v>
      </c>
      <c r="AL66" s="54">
        <f t="shared" si="6"/>
        <v>0</v>
      </c>
      <c r="AM66" s="54">
        <f t="shared" si="7"/>
        <v>0</v>
      </c>
      <c r="AN66" s="57">
        <f t="shared" si="8"/>
        <v>0</v>
      </c>
      <c r="AO66" s="57">
        <f t="shared" si="9"/>
        <v>0</v>
      </c>
    </row>
    <row r="67" spans="1:41" ht="28.5" hidden="1" customHeight="1" thickBot="1">
      <c r="B67" s="3"/>
      <c r="C67" s="4"/>
      <c r="D67" s="4"/>
      <c r="E67" s="4"/>
      <c r="F67" s="4"/>
      <c r="G67" s="4"/>
      <c r="H67" s="3"/>
      <c r="I67" s="3"/>
      <c r="J67" s="3"/>
      <c r="K67" s="140"/>
      <c r="L67" s="140"/>
      <c r="M67" s="140"/>
      <c r="N67" s="141"/>
      <c r="O67" s="66" t="s">
        <v>81</v>
      </c>
      <c r="P67" s="67" t="s">
        <v>77</v>
      </c>
      <c r="Q67" s="107" t="e">
        <f>VLOOKUP(B67,$B$34:$P$37,7,FALSE)</f>
        <v>#N/A</v>
      </c>
      <c r="R67" s="68" t="s">
        <v>80</v>
      </c>
      <c r="S67" s="69" t="s">
        <v>79</v>
      </c>
      <c r="T67" s="3"/>
      <c r="AA67" s="58"/>
      <c r="AB67" s="58"/>
      <c r="AC67" s="59"/>
      <c r="AD67" s="3"/>
      <c r="AE67" s="3"/>
      <c r="AJ67" s="56">
        <f t="shared" si="4"/>
        <v>0</v>
      </c>
      <c r="AK67" s="54" t="e">
        <f t="shared" ref="AK67" si="12">ROUNDDOWN(O67/12,0)</f>
        <v>#VALUE!</v>
      </c>
      <c r="AL67" s="54" t="e">
        <f t="shared" ref="AL67" si="13">O67-(AK67*12)</f>
        <v>#VALUE!</v>
      </c>
      <c r="AM67" s="54" t="str">
        <f t="shared" ref="AM67" si="14">S67</f>
        <v>총 환산잔여일수</v>
      </c>
      <c r="AN67" s="57" t="e">
        <f t="shared" ref="AN67" si="15">S67/30</f>
        <v>#VALUE!</v>
      </c>
      <c r="AO67" s="57" t="e">
        <f t="shared" ref="AO67" si="16">P67/30</f>
        <v>#VALUE!</v>
      </c>
    </row>
    <row r="68" spans="1:41" ht="28.5" hidden="1" customHeight="1" thickBot="1">
      <c r="C68" s="1"/>
      <c r="D68" s="1"/>
      <c r="E68" s="1"/>
      <c r="F68" s="1"/>
      <c r="G68" s="1"/>
      <c r="K68" s="142"/>
      <c r="L68" s="142"/>
      <c r="M68" s="142"/>
      <c r="N68" s="143"/>
      <c r="O68" s="60">
        <f>SUM(O53:O66)</f>
        <v>0</v>
      </c>
      <c r="P68" s="61">
        <f>SUM(P53:P66)</f>
        <v>0</v>
      </c>
      <c r="Q68" s="62" t="e">
        <f>VLOOKUP(B68,$B$34:$P$37,7,FALSE)</f>
        <v>#N/A</v>
      </c>
      <c r="R68" s="61">
        <f>SUM(R53:R65)</f>
        <v>0</v>
      </c>
      <c r="S68" s="63">
        <f>SUM(S53:S66)</f>
        <v>0</v>
      </c>
      <c r="AA68" s="54" t="s">
        <v>65</v>
      </c>
      <c r="AB68" s="54" t="s">
        <v>76</v>
      </c>
      <c r="AC68" s="55" t="s">
        <v>67</v>
      </c>
      <c r="AJ68" s="53"/>
      <c r="AK68" s="54" t="s">
        <v>73</v>
      </c>
      <c r="AL68" s="54" t="s">
        <v>69</v>
      </c>
      <c r="AM68" s="54" t="s">
        <v>74</v>
      </c>
      <c r="AN68" s="54" t="s">
        <v>75</v>
      </c>
      <c r="AO68" s="54" t="s">
        <v>71</v>
      </c>
    </row>
    <row r="69" spans="1:41" ht="28.5" hidden="1" customHeight="1" thickBot="1">
      <c r="C69" s="1"/>
      <c r="D69" s="1"/>
      <c r="E69" s="1"/>
      <c r="F69" s="1"/>
      <c r="G69" s="1"/>
      <c r="K69" s="142"/>
      <c r="L69" s="142"/>
      <c r="M69" s="142"/>
      <c r="N69" s="143"/>
      <c r="O69" s="64">
        <f>O68+(P68/30)</f>
        <v>0</v>
      </c>
      <c r="P69" s="43"/>
      <c r="Q69" s="43" t="e">
        <f>VLOOKUP(B69,$B$34:$P$37,7,FALSE)</f>
        <v>#N/A</v>
      </c>
      <c r="R69" s="64">
        <f>R68+(S68/30)</f>
        <v>0</v>
      </c>
      <c r="S69" s="65"/>
      <c r="AA69" s="54"/>
      <c r="AB69" s="54"/>
      <c r="AC69" s="55"/>
      <c r="AJ69" s="53"/>
      <c r="AK69" s="54"/>
      <c r="AL69" s="54"/>
      <c r="AM69" s="54"/>
      <c r="AN69" s="54"/>
      <c r="AO69" s="54"/>
    </row>
    <row r="70" spans="1:41" ht="28.5" customHeight="1" thickTop="1" thickBot="1">
      <c r="C70" s="1"/>
      <c r="D70" s="1"/>
      <c r="E70" s="1"/>
      <c r="F70" s="1"/>
      <c r="G70" s="1"/>
      <c r="AA70" s="54"/>
      <c r="AB70" s="54"/>
      <c r="AC70" s="55"/>
      <c r="AJ70" s="53"/>
      <c r="AK70" s="54"/>
      <c r="AL70" s="54"/>
      <c r="AM70" s="54"/>
      <c r="AN70" s="54"/>
      <c r="AO70" s="54"/>
    </row>
    <row r="71" spans="1:41" ht="38.25">
      <c r="B71" s="290" t="s">
        <v>84</v>
      </c>
      <c r="C71" s="291"/>
      <c r="D71" s="291"/>
      <c r="E71" s="291"/>
      <c r="F71" s="291"/>
      <c r="G71" s="291"/>
      <c r="H71" s="291"/>
      <c r="I71" s="292" t="s">
        <v>83</v>
      </c>
      <c r="J71" s="292"/>
      <c r="K71" s="292"/>
      <c r="L71" s="292"/>
      <c r="M71" s="292"/>
      <c r="N71" s="292"/>
      <c r="O71" s="292"/>
      <c r="P71" s="292"/>
      <c r="Q71" s="292"/>
      <c r="R71" s="292"/>
      <c r="S71" s="293"/>
    </row>
    <row r="72" spans="1:41" ht="39" thickBot="1">
      <c r="B72" s="286" t="str">
        <f>ROUNDDOWN(O69/12,0)&amp;"년"</f>
        <v>0년</v>
      </c>
      <c r="C72" s="287"/>
      <c r="D72" s="287"/>
      <c r="E72" s="287"/>
      <c r="F72" s="287"/>
      <c r="G72" s="287"/>
      <c r="H72" s="287"/>
      <c r="I72" s="288" t="str">
        <f>ROUNDDOWN(R69/12,0)&amp;"년"</f>
        <v>0년</v>
      </c>
      <c r="J72" s="288"/>
      <c r="K72" s="288"/>
      <c r="L72" s="288"/>
      <c r="M72" s="288"/>
      <c r="N72" s="288"/>
      <c r="O72" s="288"/>
      <c r="P72" s="288"/>
      <c r="Q72" s="288"/>
      <c r="R72" s="288"/>
      <c r="S72" s="289"/>
    </row>
  </sheetData>
  <sheetProtection algorithmName="SHA-512" hashValue="rYLNsXQfQ4yPGu9Mb+7WaiMpmpTRlVIcEBr5UXiD7MtWjIwm1uOj4jphlWmieUCNcLtFpleoHOmb8j8LrMYAMw==" saltValue="qXmESLSzATxtZR7qCWhx2g==" spinCount="100000" sheet="1" formatCells="0" formatColumns="0" formatRows="0" insertColumns="0" insertRows="0" insertHyperlinks="0" deleteColumns="0" deleteRows="0" selectLockedCells="1" sort="0" autoFilter="0" pivotTables="0"/>
  <mergeCells count="92">
    <mergeCell ref="K49:N52"/>
    <mergeCell ref="C34:L34"/>
    <mergeCell ref="B72:H72"/>
    <mergeCell ref="I72:S72"/>
    <mergeCell ref="B71:H71"/>
    <mergeCell ref="I71:S71"/>
    <mergeCell ref="Q47:S47"/>
    <mergeCell ref="C47:D48"/>
    <mergeCell ref="C49:D49"/>
    <mergeCell ref="C50:D50"/>
    <mergeCell ref="C51:D51"/>
    <mergeCell ref="C52:D52"/>
    <mergeCell ref="C53:D53"/>
    <mergeCell ref="C64:D64"/>
    <mergeCell ref="C65:D65"/>
    <mergeCell ref="C66:D66"/>
    <mergeCell ref="B2:P2"/>
    <mergeCell ref="J47:J48"/>
    <mergeCell ref="B39:P39"/>
    <mergeCell ref="B30:P30"/>
    <mergeCell ref="B16:B23"/>
    <mergeCell ref="G47:I48"/>
    <mergeCell ref="B5:P6"/>
    <mergeCell ref="O47:O48"/>
    <mergeCell ref="B8:P8"/>
    <mergeCell ref="E15:I15"/>
    <mergeCell ref="J15:K15"/>
    <mergeCell ref="P47:P48"/>
    <mergeCell ref="B47:B48"/>
    <mergeCell ref="E47:E48"/>
    <mergeCell ref="F47:F48"/>
    <mergeCell ref="K47:N48"/>
    <mergeCell ref="M11:P11"/>
    <mergeCell ref="B10:C10"/>
    <mergeCell ref="B15:D15"/>
    <mergeCell ref="D22:D23"/>
    <mergeCell ref="B41:C41"/>
    <mergeCell ref="C18:D19"/>
    <mergeCell ref="L18:L19"/>
    <mergeCell ref="J18:K19"/>
    <mergeCell ref="B14:D14"/>
    <mergeCell ref="I14:L14"/>
    <mergeCell ref="B13:C13"/>
    <mergeCell ref="E16:F16"/>
    <mergeCell ref="G14:H14"/>
    <mergeCell ref="E14:F14"/>
    <mergeCell ref="C16:D17"/>
    <mergeCell ref="E17:F17"/>
    <mergeCell ref="B4:D4"/>
    <mergeCell ref="B11:D11"/>
    <mergeCell ref="E11:H11"/>
    <mergeCell ref="I11:L11"/>
    <mergeCell ref="D20:D21"/>
    <mergeCell ref="C20:C23"/>
    <mergeCell ref="L20:L21"/>
    <mergeCell ref="J20:K21"/>
    <mergeCell ref="J22:K23"/>
    <mergeCell ref="L22:L23"/>
    <mergeCell ref="E23:F23"/>
    <mergeCell ref="E20:F20"/>
    <mergeCell ref="E21:F21"/>
    <mergeCell ref="E22:F22"/>
    <mergeCell ref="E18:F18"/>
    <mergeCell ref="E19:F19"/>
    <mergeCell ref="J16:K17"/>
    <mergeCell ref="L16:L17"/>
    <mergeCell ref="B25:E25"/>
    <mergeCell ref="B26:R26"/>
    <mergeCell ref="B27:R27"/>
    <mergeCell ref="B28:R28"/>
    <mergeCell ref="C35:L35"/>
    <mergeCell ref="C36:F37"/>
    <mergeCell ref="G36:L36"/>
    <mergeCell ref="G37:L37"/>
    <mergeCell ref="M32:P33"/>
    <mergeCell ref="M34:P34"/>
    <mergeCell ref="M35:P35"/>
    <mergeCell ref="M36:P36"/>
    <mergeCell ref="M37:P37"/>
    <mergeCell ref="B32:L32"/>
    <mergeCell ref="C33:L33"/>
    <mergeCell ref="K53:N66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</mergeCells>
  <phoneticPr fontId="7" type="noConversion"/>
  <dataValidations disablePrompts="1" count="1">
    <dataValidation type="list" allowBlank="1" showInputMessage="1" showErrorMessage="1" sqref="G14 E14" xr:uid="{DC7C6634-E0DD-4B38-95F3-B24CBB3B55DC}">
      <formula1>"고졸, 학사, 전문학사, 석사, 박사"</formula1>
    </dataValidation>
  </dataValidations>
  <printOptions horizontalCentered="1"/>
  <pageMargins left="0.17" right="0.17" top="0.45" bottom="0.39" header="0.31496062992125984" footer="0.31496062992125984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6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5" sqref="J5"/>
    </sheetView>
  </sheetViews>
  <sheetFormatPr defaultColWidth="9" defaultRowHeight="16.5" outlineLevelCol="1"/>
  <cols>
    <col min="1" max="1" width="9" style="21"/>
    <col min="2" max="2" width="11.375" style="21" customWidth="1"/>
    <col min="3" max="3" width="9" style="22"/>
    <col min="4" max="4" width="11.375" style="23" customWidth="1"/>
    <col min="5" max="5" width="16.5" style="23" customWidth="1"/>
    <col min="6" max="9" width="14.625" style="23" customWidth="1"/>
    <col min="10" max="10" width="28" style="23" customWidth="1" outlineLevel="1"/>
    <col min="11" max="11" width="13.5" style="24" bestFit="1" customWidth="1" outlineLevel="1"/>
    <col min="12" max="12" width="15.375" style="24" bestFit="1" customWidth="1" outlineLevel="1"/>
    <col min="13" max="13" width="13.5" style="24" bestFit="1" customWidth="1" outlineLevel="1"/>
    <col min="14" max="14" width="17.875" style="24" bestFit="1" customWidth="1" outlineLevel="1"/>
    <col min="15" max="16" width="17.875" style="24" customWidth="1" outlineLevel="1"/>
    <col min="17" max="17" width="21.375" style="24" customWidth="1" outlineLevel="1"/>
    <col min="18" max="16384" width="9" style="21"/>
  </cols>
  <sheetData>
    <row r="1" spans="2:17" ht="17.25" thickBot="1"/>
    <row r="2" spans="2:17" ht="32.25" customHeight="1" thickBot="1">
      <c r="B2" s="307" t="s">
        <v>41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9"/>
    </row>
    <row r="3" spans="2:17" s="25" customFormat="1" ht="32.25" customHeight="1" thickBot="1">
      <c r="B3" s="26"/>
      <c r="D3" s="26"/>
      <c r="E3" s="26"/>
      <c r="F3" s="26"/>
      <c r="G3" s="26"/>
      <c r="H3" s="26"/>
      <c r="I3" s="42"/>
      <c r="J3" s="26"/>
      <c r="K3" s="26"/>
      <c r="L3" s="26"/>
      <c r="M3" s="26"/>
      <c r="N3" s="26"/>
      <c r="O3" s="26"/>
      <c r="P3" s="26"/>
      <c r="Q3" s="26"/>
    </row>
    <row r="4" spans="2:17" s="22" customFormat="1" ht="35.1" customHeight="1" thickTop="1">
      <c r="B4" s="27" t="s">
        <v>33</v>
      </c>
      <c r="C4" s="28" t="s">
        <v>34</v>
      </c>
      <c r="D4" s="28" t="s">
        <v>35</v>
      </c>
      <c r="E4" s="28" t="s">
        <v>36</v>
      </c>
      <c r="F4" s="28" t="s">
        <v>37</v>
      </c>
      <c r="G4" s="30" t="s">
        <v>46</v>
      </c>
      <c r="H4" s="30" t="s">
        <v>47</v>
      </c>
      <c r="I4" s="35" t="s">
        <v>48</v>
      </c>
      <c r="J4" s="29" t="s">
        <v>38</v>
      </c>
      <c r="K4" s="29" t="s">
        <v>39</v>
      </c>
      <c r="L4" s="30" t="s">
        <v>40</v>
      </c>
      <c r="M4" s="30" t="s">
        <v>49</v>
      </c>
      <c r="N4" s="30" t="s">
        <v>50</v>
      </c>
      <c r="O4" s="30" t="s">
        <v>51</v>
      </c>
      <c r="P4" s="30" t="s">
        <v>52</v>
      </c>
      <c r="Q4" s="31" t="s">
        <v>43</v>
      </c>
    </row>
    <row r="5" spans="2:17" s="22" customFormat="1" ht="30" customHeight="1" thickBot="1">
      <c r="B5" s="37">
        <f>ROW()-4</f>
        <v>1</v>
      </c>
      <c r="C5" s="38">
        <f>경력산정표!C11</f>
        <v>0</v>
      </c>
      <c r="D5" s="38" t="e">
        <f>E5&amp;" "&amp;F5</f>
        <v>#REF!</v>
      </c>
      <c r="E5" s="38" t="e">
        <f>경력산정표!#REF!</f>
        <v>#REF!</v>
      </c>
      <c r="F5" s="38" t="e">
        <f>경력산정표!#REF!</f>
        <v>#REF!</v>
      </c>
      <c r="G5" s="38"/>
      <c r="H5" s="38"/>
      <c r="I5" s="41" t="e">
        <f>DATE(IF(MID(N5,1,1)="0", "20","19") &amp; MID(N5,1,2),MID(N5,3,2),MID(N5,5,2))</f>
        <v>#VALUE!</v>
      </c>
      <c r="J5" s="39" t="e">
        <f>경력산정표!#REF!</f>
        <v>#REF!</v>
      </c>
      <c r="K5" s="39" t="e">
        <f>경력산정표!#REF!</f>
        <v>#REF!</v>
      </c>
      <c r="L5" s="36" t="e">
        <f>경력산정표!#REF!</f>
        <v>#REF!</v>
      </c>
      <c r="M5" s="36" t="e">
        <f>경력산정표!#REF!</f>
        <v>#REF!</v>
      </c>
      <c r="N5" s="36">
        <f>경력산정표!K11</f>
        <v>0</v>
      </c>
      <c r="O5" s="36">
        <f>경력산정표!C14</f>
        <v>0</v>
      </c>
      <c r="P5" s="36" t="e">
        <f>경력산정표!#REF!</f>
        <v>#REF!</v>
      </c>
      <c r="Q5" s="40" t="str">
        <f>경력산정표!G14</f>
        <v>전공</v>
      </c>
    </row>
    <row r="6" spans="2:17" ht="17.25" thickTop="1"/>
  </sheetData>
  <sheetProtection algorithmName="SHA-512" hashValue="sn+GvTNUyix6vjd382UoUm1Hcq+cl5BJkh8ECvv+vp6El1daXWeAxwQm0rH1e1B4BAY3GKKkzQPa/GeCxbS6vQ==" saltValue="J1p9yULEB2sjcNsu+TN6qg==" spinCount="100000" sheet="1" objects="1" scenarios="1"/>
  <autoFilter ref="B4:Q5" xr:uid="{00000000-0009-0000-0000-000001000000}"/>
  <mergeCells count="1">
    <mergeCell ref="B2:Q2"/>
  </mergeCells>
  <phoneticPr fontId="4" type="noConversion"/>
  <conditionalFormatting sqref="C5:D5">
    <cfRule type="duplicateValues" dxfId="0" priority="20"/>
  </conditionalFormatting>
  <printOptions horizontalCentered="1"/>
  <pageMargins left="0.15748031496062992" right="0.15748031496062992" top="2.17" bottom="0.3937007874015748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경력산정표</vt:lpstr>
      <vt:lpstr>(입력X)</vt:lpstr>
      <vt:lpstr>경력산정표!Print_Area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2022-05-11T01:03:26Z</cp:lastPrinted>
  <dcterms:created xsi:type="dcterms:W3CDTF">2021-01-01T06:20:18Z</dcterms:created>
  <dcterms:modified xsi:type="dcterms:W3CDTF">2025-07-14T02:07:44Z</dcterms:modified>
</cp:coreProperties>
</file>